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96" windowWidth="19320" windowHeight="9108" tabRatio="697"/>
  </bookViews>
  <sheets>
    <sheet name="Summary" sheetId="4" r:id="rId1"/>
    <sheet name="Active Cart" sheetId="5" r:id="rId2"/>
    <sheet name="Share Cart" sheetId="6" r:id="rId3"/>
    <sheet name="Save Items" sheetId="7" r:id="rId4"/>
    <sheet name="Order History" sheetId="8" r:id="rId5"/>
    <sheet name="Saved Carts" sheetId="9" r:id="rId6"/>
    <sheet name="Checkout" sheetId="10" r:id="rId7"/>
    <sheet name="Data Conversions" sheetId="11" r:id="rId8"/>
    <sheet name="ShipUpchgs" sheetId="13" r:id="rId9"/>
    <sheet name="Defs" sheetId="12" r:id="rId10"/>
    <sheet name="AvanteRpts" sheetId="14" r:id="rId11"/>
    <sheet name="Misc Avante" sheetId="15" r:id="rId12"/>
  </sheets>
  <calcPr calcId="145621"/>
</workbook>
</file>

<file path=xl/calcChain.xml><?xml version="1.0" encoding="utf-8"?>
<calcChain xmlns="http://schemas.openxmlformats.org/spreadsheetml/2006/main">
  <c r="G20" i="4" l="1"/>
  <c r="D20" i="11"/>
  <c r="D20" i="4" s="1"/>
  <c r="G20" i="11"/>
  <c r="F20" i="4" s="1"/>
  <c r="C20" i="11"/>
  <c r="F20" i="11" s="1"/>
  <c r="E20" i="4" s="1"/>
  <c r="B20" i="11"/>
  <c r="B20" i="4"/>
  <c r="D20" i="10"/>
  <c r="G20" i="10"/>
  <c r="C20" i="10"/>
  <c r="F20" i="10"/>
  <c r="B20" i="10"/>
  <c r="C20" i="9"/>
  <c r="C19" i="4" s="1"/>
  <c r="D20" i="9"/>
  <c r="D19" i="4" s="1"/>
  <c r="G19" i="4"/>
  <c r="B20" i="9"/>
  <c r="B19" i="4"/>
  <c r="C20" i="8"/>
  <c r="C18" i="4"/>
  <c r="D20" i="8"/>
  <c r="D18" i="4"/>
  <c r="G18" i="4"/>
  <c r="B20" i="8"/>
  <c r="B18" i="4" s="1"/>
  <c r="G17" i="4"/>
  <c r="B20" i="7"/>
  <c r="B17" i="4"/>
  <c r="D20" i="7"/>
  <c r="D17" i="4"/>
  <c r="C20" i="7"/>
  <c r="C17" i="4"/>
  <c r="E17" i="4"/>
  <c r="G16" i="4"/>
  <c r="D20" i="6"/>
  <c r="D16" i="4"/>
  <c r="D20" i="5"/>
  <c r="D14" i="4"/>
  <c r="D43" i="4" s="1"/>
  <c r="D45" i="4" s="1"/>
  <c r="D46" i="4" s="1"/>
  <c r="C20" i="6"/>
  <c r="C16" i="4" s="1"/>
  <c r="F20" i="6"/>
  <c r="E16" i="4" s="1"/>
  <c r="B20" i="6"/>
  <c r="B16" i="4" s="1"/>
  <c r="B43" i="4" s="1"/>
  <c r="B45" i="4" s="1"/>
  <c r="B46" i="4" s="1"/>
  <c r="C20" i="5"/>
  <c r="C14" i="4" s="1"/>
  <c r="C43" i="4" s="1"/>
  <c r="C45" i="4" s="1"/>
  <c r="C46" i="4" s="1"/>
  <c r="G14" i="4"/>
  <c r="G43" i="4" s="1"/>
  <c r="F20" i="5"/>
  <c r="E14" i="4" s="1"/>
  <c r="E18" i="4"/>
  <c r="G20" i="5"/>
  <c r="F14" i="4"/>
  <c r="B20" i="5"/>
  <c r="B14" i="4"/>
  <c r="F20" i="8"/>
  <c r="C20" i="4"/>
  <c r="G20" i="8"/>
  <c r="F18" i="4" s="1"/>
  <c r="G20" i="6"/>
  <c r="F16" i="4" s="1"/>
  <c r="G20" i="7"/>
  <c r="F17" i="4" s="1"/>
  <c r="B48" i="4" l="1"/>
  <c r="F43" i="4"/>
  <c r="F45" i="4" s="1"/>
  <c r="F46" i="4" s="1"/>
  <c r="G20" i="9"/>
  <c r="F19" i="4" s="1"/>
  <c r="F20" i="9"/>
  <c r="E19" i="4" s="1"/>
  <c r="E43" i="4" s="1"/>
  <c r="E45" i="4" s="1"/>
  <c r="E46" i="4" s="1"/>
  <c r="B49" i="4" l="1"/>
</calcChain>
</file>

<file path=xl/sharedStrings.xml><?xml version="1.0" encoding="utf-8"?>
<sst xmlns="http://schemas.openxmlformats.org/spreadsheetml/2006/main" count="203" uniqueCount="143">
  <si>
    <t>Save Items</t>
  </si>
  <si>
    <t>Order History</t>
  </si>
  <si>
    <t>Saved Carts</t>
  </si>
  <si>
    <t>Active Cart</t>
  </si>
  <si>
    <t>Availability</t>
  </si>
  <si>
    <t>Task</t>
  </si>
  <si>
    <t>Design</t>
  </si>
  <si>
    <t>Avante</t>
  </si>
  <si>
    <t>UI</t>
  </si>
  <si>
    <t>Avante Rework</t>
  </si>
  <si>
    <t>UI Rework</t>
  </si>
  <si>
    <t>Shop</t>
  </si>
  <si>
    <t>Results</t>
  </si>
  <si>
    <t>Save Tags</t>
  </si>
  <si>
    <t>Price Breaks</t>
  </si>
  <si>
    <t>Freight</t>
  </si>
  <si>
    <t>Shared Item</t>
  </si>
  <si>
    <t>Item Search</t>
  </si>
  <si>
    <t>Quick Add</t>
  </si>
  <si>
    <t>Shared Cart</t>
  </si>
  <si>
    <t>My Account</t>
  </si>
  <si>
    <t>CE Web Integration</t>
  </si>
  <si>
    <t>Extended Desc</t>
  </si>
  <si>
    <t>Exp/Twit/???</t>
  </si>
  <si>
    <t>Creating Mult Orders</t>
  </si>
  <si>
    <t>Pre Login Func</t>
  </si>
  <si>
    <t>Check Out</t>
  </si>
  <si>
    <t>Notifications</t>
  </si>
  <si>
    <t>Predictive Ordering</t>
  </si>
  <si>
    <t>Mktg/Fat Content</t>
  </si>
  <si>
    <t>#Weeks</t>
  </si>
  <si>
    <t>#Days</t>
  </si>
  <si>
    <t>Complete Date</t>
  </si>
  <si>
    <t>Pgmg 1 Complete</t>
  </si>
  <si>
    <t>Pgmg 2 Complete</t>
  </si>
  <si>
    <t>Create Quote</t>
  </si>
  <si>
    <t>QA/Test</t>
  </si>
  <si>
    <t>Create Config</t>
  </si>
  <si>
    <t>no macchi; cliff's stock ranges; mkplc ranges; database cleanup; ui big fixes; zip code validation</t>
  </si>
  <si>
    <t>product line creation and test</t>
  </si>
  <si>
    <t>need clarification on what actually happens</t>
  </si>
  <si>
    <t>pretty much done</t>
  </si>
  <si>
    <t>no issues</t>
  </si>
  <si>
    <t>make sure design satisfies marketing reqs</t>
  </si>
  <si>
    <t>incomplete design</t>
  </si>
  <si>
    <t>Qut/Ord Ackn Forms</t>
  </si>
  <si>
    <t>Shipment Bundling</t>
  </si>
  <si>
    <t>Inside Deliv,tailgate,liftgate and Export Pallet Charges</t>
  </si>
  <si>
    <t>Shipping Upcharges</t>
  </si>
  <si>
    <t>Avante Rpts</t>
  </si>
  <si>
    <t>Due to configuration criteria changes/part# changes</t>
  </si>
  <si>
    <t>Ashad Conversion</t>
  </si>
  <si>
    <t>Changing Quotes</t>
  </si>
  <si>
    <t>Converting Quotes</t>
  </si>
  <si>
    <t>Misc Avante Changes</t>
  </si>
  <si>
    <t>MOD item Descriptions</t>
  </si>
  <si>
    <t>Freight Dropdown</t>
  </si>
  <si>
    <t>Line Repricing</t>
  </si>
  <si>
    <t>Total Items</t>
  </si>
  <si>
    <t>Edit Qty</t>
  </si>
  <si>
    <t>Plate Upload / Display</t>
  </si>
  <si>
    <t>Repricing Clock</t>
  </si>
  <si>
    <t>Disabling Lines</t>
  </si>
  <si>
    <t>Delete Cart Function</t>
  </si>
  <si>
    <t>Special CE Handling</t>
  </si>
  <si>
    <t>Pricebreak display</t>
  </si>
  <si>
    <t>Replacing MOD items in Cart with new MOD items</t>
  </si>
  <si>
    <t>Returning Items for Cart display</t>
  </si>
  <si>
    <t>Overall Rework Factor</t>
  </si>
  <si>
    <t>included in Active Cart</t>
  </si>
  <si>
    <t>Saving &amp; Naming the Cart</t>
  </si>
  <si>
    <t>Validating Cart Names, CPU, &amp; Zip Code</t>
  </si>
  <si>
    <t>Details on its own worksheet.</t>
  </si>
  <si>
    <t>Build and Link to popup</t>
  </si>
  <si>
    <t>Build Top interface for To, CC, &amp; Subject</t>
  </si>
  <si>
    <t>Handle logo swapping for customer sharing</t>
  </si>
  <si>
    <t>These numbers assume this has been essentially worked out for share items.</t>
  </si>
  <si>
    <t>Return Data for MOD Items</t>
  </si>
  <si>
    <t>Build Price break display for Non customer sharing</t>
  </si>
  <si>
    <t>Build Price break drawer for markups.</t>
  </si>
  <si>
    <t>Saving Shared Cart Event</t>
  </si>
  <si>
    <t>Save the items to the database.</t>
  </si>
  <si>
    <t>Return the Saved items</t>
  </si>
  <si>
    <t>Return Filtering tags.</t>
  </si>
  <si>
    <t>Finish Popup</t>
  </si>
  <si>
    <t>Modify results to handle master orders</t>
  </si>
  <si>
    <t>Complete Summary Popup</t>
  </si>
  <si>
    <t>Activating a saved cart</t>
  </si>
  <si>
    <t>Handling working with someone else's cart</t>
  </si>
  <si>
    <t>MOD items in Carts</t>
  </si>
  <si>
    <t>Data Conversions</t>
  </si>
  <si>
    <t>Catalog Codes</t>
  </si>
  <si>
    <t>Web Fields for Stock Items</t>
  </si>
  <si>
    <t>Quote Conversions to Saved Items</t>
  </si>
  <si>
    <t>Exp vs unexp/unconverted; reprice/new price; increment config; overlay saveditem</t>
  </si>
  <si>
    <t>If c/e 'orders' on web and email goes to queue-no changes</t>
  </si>
  <si>
    <t>this hasn't been included in other numbers</t>
  </si>
  <si>
    <t>Conversion of existing config records to new prod line-purge unconverted configs</t>
  </si>
  <si>
    <t>Incomplete List: QUO4000-only NS, Request Sys-new types/direction, New FOB Cd 'CPU', Shipping Notifications</t>
  </si>
  <si>
    <t>Wind/Sheeting Gusset</t>
  </si>
  <si>
    <t>Stock Dimension Ranges</t>
  </si>
  <si>
    <t>MOD Pricing</t>
  </si>
  <si>
    <t>AV Rework</t>
  </si>
  <si>
    <t>#Resources</t>
  </si>
  <si>
    <t>Avante Programmers: Wayne, Joe, Janice @ 80%</t>
  </si>
  <si>
    <t>UI Programmers: Ed, Sal @ 80%</t>
  </si>
  <si>
    <t>QA/Test: Susan, Steve, Jim, Owen, Cathy, CE, Mktg</t>
  </si>
  <si>
    <t>Technical Designers: John, Judy @ 75% ; Jim, Cathy @ 25%</t>
  </si>
  <si>
    <t>Pre-live</t>
  </si>
  <si>
    <t>Various</t>
  </si>
  <si>
    <t>Ongonig</t>
  </si>
  <si>
    <t xml:space="preserve">   </t>
  </si>
  <si>
    <t>Atlanta Production</t>
  </si>
  <si>
    <t>Design Hrs assume that David writes specs for mfg facility assignment &amp; BS/SW Rule changes</t>
  </si>
  <si>
    <t xml:space="preserve"> - No detail/show below subtotal</t>
  </si>
  <si>
    <t xml:space="preserve"> - Show detail (ie, liftgate, export pallet) and amount</t>
  </si>
  <si>
    <t>Investigate options of how we can print shipping upcharges not included in pricing on forms:</t>
  </si>
  <si>
    <t>Investigate what Avante Reports/Processes are using configurator files to extract data.</t>
  </si>
  <si>
    <t>I am looking for a list of processes that will require changes when the BAGS/SHEETING/FURN, etc</t>
  </si>
  <si>
    <t>product lines are combined into a single MOD product line.  This means that criteria numbers</t>
  </si>
  <si>
    <t>may change:</t>
  </si>
  <si>
    <t xml:space="preserve"> - Search IIPROCESS/BP/LDLIB/AVBP looking for CFQNA&lt;13,x&gt; extractions</t>
  </si>
  <si>
    <t xml:space="preserve"> - Search IIPROCESS/BP/LDLIB/AVBP looking for CFORDER&lt;13,x&gt; extractions</t>
  </si>
  <si>
    <t xml:space="preserve"> - Search IIPROCESS/BP/LDLIB/AVBP looking for CFBLDHDR&lt;10,x&gt; extractions</t>
  </si>
  <si>
    <t>Investigate what changes will be needed for the new FOB CODE "CPU".  I believe CPU (customer pickup)</t>
  </si>
  <si>
    <t xml:space="preserve">should follow the rules for COL/3PB in that they have no freight implications.  Be sure to check the </t>
  </si>
  <si>
    <t>freight quote/freight$ calculation programs to make sure that CPU will not go through this logic.</t>
  </si>
  <si>
    <t>Investigate what should happen with CPU credit card orders -- should they be handled like PPD?</t>
  </si>
  <si>
    <t>Investigate how 'shipping notifications' could be sent to customers notifying them that their shipment</t>
  </si>
  <si>
    <t>has been made:</t>
  </si>
  <si>
    <t xml:space="preserve"> - Timing - should this be done when updating Avante?  What if shipment hasn’t left building yet?</t>
  </si>
  <si>
    <t xml:space="preserve"> - What email address to use?</t>
  </si>
  <si>
    <t xml:space="preserve"> - What if customer doesn't accept emails?</t>
  </si>
  <si>
    <t xml:space="preserve"> - Should notifications be sent for all shipments?  CPU's?</t>
  </si>
  <si>
    <t>Investigate/writeup design to only allow NS Made/Buy quotes to be entered via QUO4000.  Is there an</t>
  </si>
  <si>
    <t>easy way to disable the other selections BAGS/SHEETING/TUBING/FURN from the screens?  Or should</t>
  </si>
  <si>
    <t>we bypass the screens entirely and only allow NS as an item number in this screen?</t>
  </si>
  <si>
    <t>No change to form layouts. Continue to use for NS quotes/orders &amp; sample orders. Link from web to Avante for faxed ackn. Link from Avante to Web to re-send Order Ackn after changes. Add checkout shipping upcharges. Investigate handling Master order numbers on optio forms.</t>
  </si>
  <si>
    <t>Add'l logic for Marketplace + 7 days remaining for Custom Items</t>
  </si>
  <si>
    <t>Per Cliff's Spreadsheet (Judy will make pgm changes). 'Can this be a MOD item' rules (dimensions/materials, etc)</t>
  </si>
  <si>
    <r>
      <t xml:space="preserve">Adding A-wind/B-wind &amp; Slit gusset/Slit Center-diff UI handling. </t>
    </r>
    <r>
      <rPr>
        <sz val="11"/>
        <color indexed="20"/>
        <rFont val="Calibri"/>
        <family val="2"/>
      </rPr>
      <t>Wind question has been removed</t>
    </r>
  </si>
  <si>
    <t>Mostly figured out but a lot of work and testing left to do.</t>
  </si>
  <si>
    <t xml:space="preserve">removed 10 days (for MOD pricing).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</si>
</sst>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2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indexed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2" fontId="0" fillId="0" borderId="0" xfId="0" applyNumberFormat="1" applyAlignment="1">
      <alignment horizontal="right"/>
    </xf>
    <xf numFmtId="2" fontId="8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8" fillId="0" borderId="0" xfId="0" applyFont="1" applyAlignment="1">
      <alignment wrapText="1"/>
    </xf>
    <xf numFmtId="2" fontId="10" fillId="0" borderId="0" xfId="0" applyNumberFormat="1" applyFont="1" applyAlignment="1">
      <alignment horizontal="right"/>
    </xf>
    <xf numFmtId="0" fontId="7" fillId="2" borderId="0" xfId="0" applyFont="1" applyFill="1"/>
    <xf numFmtId="2" fontId="5" fillId="2" borderId="0" xfId="0" applyNumberFormat="1" applyFont="1" applyFill="1" applyAlignment="1">
      <alignment horizontal="right"/>
    </xf>
    <xf numFmtId="2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wrapText="1"/>
    </xf>
    <xf numFmtId="0" fontId="0" fillId="2" borderId="0" xfId="0" applyFill="1"/>
    <xf numFmtId="2" fontId="0" fillId="2" borderId="0" xfId="0" applyNumberFormat="1" applyFill="1" applyAlignment="1">
      <alignment horizontal="right"/>
    </xf>
    <xf numFmtId="0" fontId="0" fillId="2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pane xSplit="1" ySplit="1" topLeftCell="B31" activePane="bottomRight" state="frozen"/>
      <selection pane="topRight" activeCell="B1" sqref="B1"/>
      <selection pane="bottomLeft" activeCell="A2" sqref="A2"/>
      <selection pane="bottomRight" activeCell="F50" sqref="F50"/>
    </sheetView>
  </sheetViews>
  <sheetFormatPr defaultColWidth="17.88671875" defaultRowHeight="14.4" x14ac:dyDescent="0.3"/>
  <cols>
    <col min="1" max="2" width="21.6640625" customWidth="1"/>
    <col min="3" max="7" width="15.109375" customWidth="1"/>
    <col min="8" max="8" width="64.6640625" style="1" customWidth="1"/>
  </cols>
  <sheetData>
    <row r="1" spans="1:8" s="4" customFormat="1" x14ac:dyDescent="0.3">
      <c r="A1" s="4" t="s">
        <v>5</v>
      </c>
      <c r="B1" s="4" t="s">
        <v>6</v>
      </c>
      <c r="C1" s="4" t="s">
        <v>7</v>
      </c>
      <c r="D1" s="4" t="s">
        <v>8</v>
      </c>
      <c r="E1" s="4" t="s">
        <v>102</v>
      </c>
      <c r="F1" s="4" t="s">
        <v>10</v>
      </c>
      <c r="G1" s="4" t="s">
        <v>111</v>
      </c>
      <c r="H1" s="6"/>
    </row>
    <row r="3" spans="1:8" ht="28.8" x14ac:dyDescent="0.3">
      <c r="A3" t="s">
        <v>11</v>
      </c>
      <c r="B3" s="18">
        <v>3</v>
      </c>
      <c r="C3" s="18">
        <v>4</v>
      </c>
      <c r="D3" s="18">
        <v>4</v>
      </c>
      <c r="E3" s="18">
        <v>3</v>
      </c>
      <c r="F3" s="18">
        <v>3</v>
      </c>
      <c r="G3" s="18">
        <v>4</v>
      </c>
      <c r="H3" s="1" t="s">
        <v>38</v>
      </c>
    </row>
    <row r="4" spans="1:8" s="17" customFormat="1" x14ac:dyDescent="0.3">
      <c r="A4" s="17" t="s">
        <v>12</v>
      </c>
      <c r="B4" s="19">
        <v>3.5</v>
      </c>
      <c r="C4" s="20">
        <v>4</v>
      </c>
      <c r="D4" s="19">
        <v>4</v>
      </c>
      <c r="E4" s="19">
        <v>4</v>
      </c>
      <c r="F4" s="19">
        <v>3</v>
      </c>
      <c r="G4" s="19">
        <v>6</v>
      </c>
      <c r="H4" s="28" t="s">
        <v>142</v>
      </c>
    </row>
    <row r="5" spans="1:8" x14ac:dyDescent="0.3">
      <c r="A5" t="s">
        <v>37</v>
      </c>
      <c r="B5" s="18">
        <v>1</v>
      </c>
      <c r="C5" s="18">
        <v>3</v>
      </c>
      <c r="D5" s="18">
        <v>0</v>
      </c>
      <c r="E5" s="18">
        <v>1</v>
      </c>
      <c r="F5" s="18">
        <v>0</v>
      </c>
      <c r="G5" s="18">
        <v>1</v>
      </c>
      <c r="H5" s="1" t="s">
        <v>39</v>
      </c>
    </row>
    <row r="6" spans="1:8" s="34" customFormat="1" x14ac:dyDescent="0.3">
      <c r="A6" s="34" t="s">
        <v>35</v>
      </c>
      <c r="B6" s="35">
        <v>2</v>
      </c>
      <c r="C6" s="35">
        <v>7</v>
      </c>
      <c r="D6" s="35">
        <v>0</v>
      </c>
      <c r="E6" s="35">
        <v>3</v>
      </c>
      <c r="F6" s="35">
        <v>0</v>
      </c>
      <c r="G6" s="35">
        <v>4</v>
      </c>
      <c r="H6" s="36" t="s">
        <v>141</v>
      </c>
    </row>
    <row r="7" spans="1:8" s="2" customFormat="1" x14ac:dyDescent="0.3">
      <c r="A7" s="2" t="s">
        <v>4</v>
      </c>
      <c r="B7" s="21">
        <v>2</v>
      </c>
      <c r="C7" s="21">
        <v>3</v>
      </c>
      <c r="D7" s="21">
        <v>2</v>
      </c>
      <c r="E7" s="21">
        <v>1</v>
      </c>
      <c r="F7" s="21">
        <v>0</v>
      </c>
      <c r="G7" s="21">
        <v>2</v>
      </c>
      <c r="H7" s="3" t="s">
        <v>40</v>
      </c>
    </row>
    <row r="8" spans="1:8" s="2" customFormat="1" x14ac:dyDescent="0.3">
      <c r="A8" s="2" t="s">
        <v>15</v>
      </c>
      <c r="B8" s="21">
        <v>1</v>
      </c>
      <c r="C8" s="21">
        <v>1</v>
      </c>
      <c r="D8" s="21">
        <v>1</v>
      </c>
      <c r="E8" s="21">
        <v>1</v>
      </c>
      <c r="F8" s="21">
        <v>1</v>
      </c>
      <c r="G8" s="21">
        <v>1</v>
      </c>
      <c r="H8" s="3" t="s">
        <v>41</v>
      </c>
    </row>
    <row r="9" spans="1:8" s="2" customFormat="1" x14ac:dyDescent="0.3">
      <c r="A9" s="2" t="s">
        <v>14</v>
      </c>
      <c r="B9" s="21">
        <v>1</v>
      </c>
      <c r="C9" s="21">
        <v>2</v>
      </c>
      <c r="D9" s="21">
        <v>2</v>
      </c>
      <c r="E9" s="21">
        <v>1</v>
      </c>
      <c r="F9" s="21">
        <v>1</v>
      </c>
      <c r="G9" s="21">
        <v>1</v>
      </c>
      <c r="H9" s="3" t="s">
        <v>42</v>
      </c>
    </row>
    <row r="10" spans="1:8" s="2" customFormat="1" x14ac:dyDescent="0.3">
      <c r="A10" s="2" t="s">
        <v>22</v>
      </c>
      <c r="B10" s="21">
        <v>1</v>
      </c>
      <c r="C10" s="21">
        <v>1</v>
      </c>
      <c r="D10" s="21">
        <v>1</v>
      </c>
      <c r="E10" s="21">
        <v>1</v>
      </c>
      <c r="F10" s="21">
        <v>1</v>
      </c>
      <c r="G10" s="21">
        <v>2</v>
      </c>
      <c r="H10" s="3" t="s">
        <v>43</v>
      </c>
    </row>
    <row r="11" spans="1:8" s="2" customFormat="1" x14ac:dyDescent="0.3">
      <c r="A11" s="2" t="s">
        <v>13</v>
      </c>
      <c r="B11" s="21">
        <v>0</v>
      </c>
      <c r="C11" s="21">
        <v>0</v>
      </c>
      <c r="D11" s="21">
        <v>0</v>
      </c>
      <c r="E11" s="21">
        <v>1</v>
      </c>
      <c r="F11" s="21">
        <v>1</v>
      </c>
      <c r="G11" s="21">
        <v>2</v>
      </c>
      <c r="H11" s="3" t="s">
        <v>42</v>
      </c>
    </row>
    <row r="12" spans="1:8" s="2" customFormat="1" x14ac:dyDescent="0.3">
      <c r="A12" s="2" t="s">
        <v>28</v>
      </c>
      <c r="B12" s="21">
        <v>3</v>
      </c>
      <c r="C12" s="21">
        <v>3</v>
      </c>
      <c r="D12" s="21">
        <v>2</v>
      </c>
      <c r="E12" s="21">
        <v>2</v>
      </c>
      <c r="F12" s="21">
        <v>2</v>
      </c>
      <c r="G12" s="21">
        <v>2</v>
      </c>
      <c r="H12" s="3" t="s">
        <v>44</v>
      </c>
    </row>
    <row r="13" spans="1:8" s="2" customFormat="1" x14ac:dyDescent="0.3">
      <c r="A13" s="2" t="s">
        <v>16</v>
      </c>
      <c r="B13" s="21">
        <v>0.8</v>
      </c>
      <c r="C13" s="21">
        <v>0</v>
      </c>
      <c r="D13" s="21">
        <v>2</v>
      </c>
      <c r="E13" s="21">
        <v>1</v>
      </c>
      <c r="F13" s="21">
        <v>2</v>
      </c>
      <c r="G13" s="21">
        <v>3</v>
      </c>
      <c r="H13" s="3" t="s">
        <v>42</v>
      </c>
    </row>
    <row r="14" spans="1:8" s="7" customFormat="1" x14ac:dyDescent="0.3">
      <c r="A14" s="7" t="s">
        <v>3</v>
      </c>
      <c r="B14" s="22">
        <f>'Active Cart'!B20</f>
        <v>11.9</v>
      </c>
      <c r="C14" s="22">
        <f>'Active Cart'!C20</f>
        <v>15.1</v>
      </c>
      <c r="D14" s="22">
        <f>'Active Cart'!D20</f>
        <v>18</v>
      </c>
      <c r="E14" s="22">
        <f>'Active Cart'!F20</f>
        <v>4.5299999999999994</v>
      </c>
      <c r="F14" s="22">
        <f>'Active Cart'!G20</f>
        <v>5.3999999999999995</v>
      </c>
      <c r="G14" s="22">
        <f>'Active Cart'!E20</f>
        <v>3</v>
      </c>
      <c r="H14" s="8" t="s">
        <v>72</v>
      </c>
    </row>
    <row r="15" spans="1:8" x14ac:dyDescent="0.3">
      <c r="A15" t="s">
        <v>18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" t="s">
        <v>69</v>
      </c>
    </row>
    <row r="16" spans="1:8" x14ac:dyDescent="0.3">
      <c r="A16" t="s">
        <v>19</v>
      </c>
      <c r="B16" s="18">
        <f>'Share Cart'!B20</f>
        <v>2.2999999999999998</v>
      </c>
      <c r="C16" s="18">
        <f>'Share Cart'!C20</f>
        <v>3.9</v>
      </c>
      <c r="D16" s="18">
        <f>'Share Cart'!D20</f>
        <v>4.0999999999999996</v>
      </c>
      <c r="E16" s="18">
        <f>'Share Cart'!F20</f>
        <v>1.17</v>
      </c>
      <c r="F16" s="18">
        <f>'Share Cart'!G20</f>
        <v>1.2299999999999998</v>
      </c>
      <c r="G16" s="18">
        <f>'Share Cart'!E20</f>
        <v>2</v>
      </c>
    </row>
    <row r="17" spans="1:8" x14ac:dyDescent="0.3">
      <c r="A17" t="s">
        <v>0</v>
      </c>
      <c r="B17" s="18">
        <f>'Save Items'!B20</f>
        <v>0.2</v>
      </c>
      <c r="C17" s="23">
        <f>'Save Items'!C20</f>
        <v>0</v>
      </c>
      <c r="D17" s="18">
        <f>'Save Items'!D20</f>
        <v>1.8</v>
      </c>
      <c r="E17" s="23">
        <f>'Save Items'!F20</f>
        <v>2</v>
      </c>
      <c r="F17" s="18">
        <f>'Save Items'!G20</f>
        <v>0.54</v>
      </c>
      <c r="G17" s="18">
        <f>'Save Items'!E20</f>
        <v>2</v>
      </c>
    </row>
    <row r="18" spans="1:8" x14ac:dyDescent="0.3">
      <c r="A18" t="s">
        <v>1</v>
      </c>
      <c r="B18" s="18">
        <f>'Order History'!B20</f>
        <v>2</v>
      </c>
      <c r="C18" s="18">
        <f>'Order History'!C20</f>
        <v>2</v>
      </c>
      <c r="D18" s="18">
        <f>'Order History'!D20</f>
        <v>3.2</v>
      </c>
      <c r="E18" s="18">
        <f>'Order History'!F20</f>
        <v>0.6</v>
      </c>
      <c r="F18" s="18">
        <f>'Order History'!G20</f>
        <v>0.96</v>
      </c>
      <c r="G18" s="18">
        <f>'Order History'!E20</f>
        <v>2</v>
      </c>
    </row>
    <row r="19" spans="1:8" x14ac:dyDescent="0.3">
      <c r="A19" t="s">
        <v>2</v>
      </c>
      <c r="B19" s="18">
        <f>'Saved Carts'!B20</f>
        <v>3.5</v>
      </c>
      <c r="C19" s="18">
        <f>'Saved Carts'!C20</f>
        <v>3</v>
      </c>
      <c r="D19" s="18">
        <f>'Saved Carts'!D20</f>
        <v>3</v>
      </c>
      <c r="E19" s="18">
        <f>'Saved Carts'!F20</f>
        <v>0.89999999999999991</v>
      </c>
      <c r="F19" s="18">
        <f>'Saved Carts'!G20</f>
        <v>0.89999999999999991</v>
      </c>
      <c r="G19" s="18">
        <f>'Saved Carts'!E20</f>
        <v>2</v>
      </c>
    </row>
    <row r="20" spans="1:8" x14ac:dyDescent="0.3">
      <c r="A20" t="s">
        <v>90</v>
      </c>
      <c r="B20" s="18">
        <f>'Data Conversions'!B20</f>
        <v>5</v>
      </c>
      <c r="C20" s="18">
        <f>'Data Conversions'!C20</f>
        <v>4.5</v>
      </c>
      <c r="D20" s="18">
        <f>'Data Conversions'!D20</f>
        <v>0</v>
      </c>
      <c r="E20" s="18">
        <f>'Data Conversions'!F20</f>
        <v>1.3499999999999999</v>
      </c>
      <c r="F20" s="18">
        <f>'Data Conversions'!G20</f>
        <v>0</v>
      </c>
      <c r="G20" s="18">
        <f>'Data Conversions'!E20</f>
        <v>4</v>
      </c>
    </row>
    <row r="21" spans="1:8" s="10" customFormat="1" x14ac:dyDescent="0.3">
      <c r="A21" s="10" t="s">
        <v>26</v>
      </c>
      <c r="B21" s="24">
        <v>9</v>
      </c>
      <c r="C21" s="24">
        <v>15</v>
      </c>
      <c r="D21" s="24">
        <v>9.5</v>
      </c>
      <c r="E21" s="24">
        <v>4</v>
      </c>
      <c r="F21" s="24">
        <v>2</v>
      </c>
      <c r="G21" s="24">
        <v>5</v>
      </c>
      <c r="H21" s="11"/>
    </row>
    <row r="22" spans="1:8" s="10" customFormat="1" x14ac:dyDescent="0.3">
      <c r="A22" s="10" t="s">
        <v>20</v>
      </c>
      <c r="B22" s="24">
        <v>3</v>
      </c>
      <c r="C22" s="24">
        <v>4</v>
      </c>
      <c r="D22" s="24">
        <v>6</v>
      </c>
      <c r="E22" s="24">
        <v>2</v>
      </c>
      <c r="F22" s="24">
        <v>2</v>
      </c>
      <c r="G22" s="24">
        <v>3</v>
      </c>
      <c r="H22" s="11"/>
    </row>
    <row r="23" spans="1:8" s="10" customFormat="1" x14ac:dyDescent="0.3">
      <c r="A23" s="10" t="s">
        <v>17</v>
      </c>
      <c r="B23" s="24">
        <v>1</v>
      </c>
      <c r="C23" s="24">
        <v>1</v>
      </c>
      <c r="D23" s="24">
        <v>1</v>
      </c>
      <c r="E23" s="24">
        <v>1</v>
      </c>
      <c r="F23" s="24">
        <v>1</v>
      </c>
      <c r="G23" s="24">
        <v>1</v>
      </c>
      <c r="H23" s="11"/>
    </row>
    <row r="24" spans="1:8" s="10" customFormat="1" x14ac:dyDescent="0.3">
      <c r="A24" s="10" t="s">
        <v>27</v>
      </c>
      <c r="B24" s="24">
        <v>3</v>
      </c>
      <c r="C24" s="24">
        <v>4</v>
      </c>
      <c r="D24" s="24">
        <v>4</v>
      </c>
      <c r="E24" s="24">
        <v>2</v>
      </c>
      <c r="F24" s="24">
        <v>2</v>
      </c>
      <c r="G24" s="24">
        <v>2</v>
      </c>
      <c r="H24" s="11"/>
    </row>
    <row r="25" spans="1:8" s="10" customFormat="1" x14ac:dyDescent="0.3">
      <c r="A25" s="10" t="s">
        <v>23</v>
      </c>
      <c r="B25" s="24">
        <v>5</v>
      </c>
      <c r="C25" s="24">
        <v>4</v>
      </c>
      <c r="D25" s="24">
        <v>4</v>
      </c>
      <c r="E25" s="24">
        <v>2</v>
      </c>
      <c r="F25" s="24">
        <v>2</v>
      </c>
      <c r="G25" s="24">
        <v>2</v>
      </c>
      <c r="H25" s="11"/>
    </row>
    <row r="26" spans="1:8" s="10" customFormat="1" x14ac:dyDescent="0.3">
      <c r="A26" s="10" t="s">
        <v>21</v>
      </c>
      <c r="B26" s="24">
        <v>6</v>
      </c>
      <c r="C26" s="24">
        <v>10</v>
      </c>
      <c r="D26" s="24">
        <v>10</v>
      </c>
      <c r="E26" s="24">
        <v>4</v>
      </c>
      <c r="F26" s="24">
        <v>4</v>
      </c>
      <c r="G26" s="24">
        <v>4</v>
      </c>
      <c r="H26" s="11"/>
    </row>
    <row r="27" spans="1:8" s="10" customFormat="1" x14ac:dyDescent="0.3">
      <c r="A27" s="10" t="s">
        <v>24</v>
      </c>
      <c r="B27" s="24">
        <v>6</v>
      </c>
      <c r="C27" s="24">
        <v>14</v>
      </c>
      <c r="D27" s="24">
        <v>3</v>
      </c>
      <c r="E27" s="24">
        <v>4</v>
      </c>
      <c r="F27" s="24">
        <v>4</v>
      </c>
      <c r="G27" s="24">
        <v>10</v>
      </c>
      <c r="H27" s="11"/>
    </row>
    <row r="28" spans="1:8" s="10" customFormat="1" x14ac:dyDescent="0.3">
      <c r="A28" s="10" t="s">
        <v>29</v>
      </c>
      <c r="B28" s="24">
        <v>8</v>
      </c>
      <c r="C28" s="24">
        <v>4</v>
      </c>
      <c r="D28" s="24">
        <v>8</v>
      </c>
      <c r="E28" s="24">
        <v>3</v>
      </c>
      <c r="F28" s="24">
        <v>3</v>
      </c>
      <c r="G28" s="24">
        <v>3</v>
      </c>
      <c r="H28" s="11"/>
    </row>
    <row r="29" spans="1:8" s="10" customFormat="1" x14ac:dyDescent="0.3">
      <c r="A29" s="10" t="s">
        <v>25</v>
      </c>
      <c r="B29" s="24">
        <v>2</v>
      </c>
      <c r="C29" s="24">
        <v>3</v>
      </c>
      <c r="D29" s="24">
        <v>1</v>
      </c>
      <c r="E29" s="24">
        <v>2</v>
      </c>
      <c r="F29" s="24">
        <v>2</v>
      </c>
      <c r="G29" s="24">
        <v>3</v>
      </c>
      <c r="H29" s="11"/>
    </row>
    <row r="30" spans="1:8" s="10" customFormat="1" ht="30.75" customHeight="1" x14ac:dyDescent="0.3">
      <c r="A30" s="10" t="s">
        <v>52</v>
      </c>
      <c r="B30" s="24">
        <v>5</v>
      </c>
      <c r="C30" s="24">
        <v>4</v>
      </c>
      <c r="D30" s="24">
        <v>4</v>
      </c>
      <c r="E30" s="24">
        <v>2</v>
      </c>
      <c r="F30" s="24">
        <v>2</v>
      </c>
      <c r="G30" s="24">
        <v>2</v>
      </c>
      <c r="H30" s="11" t="s">
        <v>94</v>
      </c>
    </row>
    <row r="31" spans="1:8" s="10" customFormat="1" x14ac:dyDescent="0.3">
      <c r="A31" s="10" t="s">
        <v>53</v>
      </c>
      <c r="B31" s="24">
        <v>4</v>
      </c>
      <c r="C31" s="24">
        <v>5</v>
      </c>
      <c r="D31" s="24">
        <v>0</v>
      </c>
      <c r="E31" s="24">
        <v>2</v>
      </c>
      <c r="F31" s="24">
        <v>0</v>
      </c>
      <c r="G31" s="24">
        <v>2</v>
      </c>
      <c r="H31" s="11" t="s">
        <v>95</v>
      </c>
    </row>
    <row r="32" spans="1:8" s="15" customFormat="1" ht="57.6" x14ac:dyDescent="0.3">
      <c r="A32" s="15" t="s">
        <v>45</v>
      </c>
      <c r="B32" s="25">
        <v>3</v>
      </c>
      <c r="C32" s="25">
        <v>3</v>
      </c>
      <c r="D32" s="25">
        <v>3</v>
      </c>
      <c r="E32" s="25">
        <v>1</v>
      </c>
      <c r="F32" s="25">
        <v>0</v>
      </c>
      <c r="G32" s="25">
        <v>1</v>
      </c>
      <c r="H32" s="16" t="s">
        <v>137</v>
      </c>
    </row>
    <row r="33" spans="1:8" s="15" customFormat="1" x14ac:dyDescent="0.3">
      <c r="A33" s="15" t="s">
        <v>46</v>
      </c>
      <c r="B33" s="25">
        <v>8</v>
      </c>
      <c r="C33" s="25">
        <v>4</v>
      </c>
      <c r="D33" s="25">
        <v>5</v>
      </c>
      <c r="E33" s="25">
        <v>2</v>
      </c>
      <c r="F33" s="25">
        <v>2</v>
      </c>
      <c r="G33" s="25">
        <v>3</v>
      </c>
      <c r="H33" s="16" t="s">
        <v>96</v>
      </c>
    </row>
    <row r="34" spans="1:8" s="15" customFormat="1" x14ac:dyDescent="0.3">
      <c r="A34" s="15" t="s">
        <v>48</v>
      </c>
      <c r="B34" s="25">
        <v>2</v>
      </c>
      <c r="C34" s="25">
        <v>3</v>
      </c>
      <c r="D34" s="25">
        <v>0</v>
      </c>
      <c r="E34" s="25">
        <v>1</v>
      </c>
      <c r="F34" s="25">
        <v>0</v>
      </c>
      <c r="G34" s="25">
        <v>1</v>
      </c>
      <c r="H34" s="16" t="s">
        <v>47</v>
      </c>
    </row>
    <row r="35" spans="1:8" s="15" customFormat="1" x14ac:dyDescent="0.3">
      <c r="A35" s="15" t="s">
        <v>49</v>
      </c>
      <c r="B35" s="25">
        <v>1</v>
      </c>
      <c r="C35" s="25">
        <v>2</v>
      </c>
      <c r="D35" s="25">
        <v>0</v>
      </c>
      <c r="E35" s="25">
        <v>1</v>
      </c>
      <c r="F35" s="25">
        <v>0</v>
      </c>
      <c r="G35" s="25">
        <v>1</v>
      </c>
      <c r="H35" s="16" t="s">
        <v>50</v>
      </c>
    </row>
    <row r="36" spans="1:8" s="15" customFormat="1" ht="28.8" x14ac:dyDescent="0.3">
      <c r="A36" s="15" t="s">
        <v>51</v>
      </c>
      <c r="B36" s="25">
        <v>5</v>
      </c>
      <c r="C36" s="25">
        <v>7</v>
      </c>
      <c r="D36" s="25">
        <v>0</v>
      </c>
      <c r="E36" s="25">
        <v>2</v>
      </c>
      <c r="F36" s="25">
        <v>0</v>
      </c>
      <c r="G36" s="25">
        <v>2</v>
      </c>
      <c r="H36" s="16" t="s">
        <v>97</v>
      </c>
    </row>
    <row r="37" spans="1:8" s="15" customFormat="1" ht="28.8" x14ac:dyDescent="0.3">
      <c r="A37" s="15" t="s">
        <v>54</v>
      </c>
      <c r="B37" s="25">
        <v>4</v>
      </c>
      <c r="C37" s="25">
        <v>8</v>
      </c>
      <c r="D37" s="25">
        <v>0</v>
      </c>
      <c r="E37" s="25">
        <v>2</v>
      </c>
      <c r="F37" s="25">
        <v>0</v>
      </c>
      <c r="G37" s="25">
        <v>2</v>
      </c>
      <c r="H37" s="16" t="s">
        <v>98</v>
      </c>
    </row>
    <row r="38" spans="1:8" s="15" customFormat="1" ht="28.8" x14ac:dyDescent="0.3">
      <c r="A38" s="15" t="s">
        <v>99</v>
      </c>
      <c r="B38" s="29">
        <v>0</v>
      </c>
      <c r="C38" s="25">
        <v>2</v>
      </c>
      <c r="D38" s="25">
        <v>2</v>
      </c>
      <c r="E38" s="25">
        <v>1</v>
      </c>
      <c r="F38" s="25">
        <v>1</v>
      </c>
      <c r="G38" s="25">
        <v>1</v>
      </c>
      <c r="H38" s="16" t="s">
        <v>140</v>
      </c>
    </row>
    <row r="39" spans="1:8" s="30" customFormat="1" ht="28.8" x14ac:dyDescent="0.3">
      <c r="A39" s="30" t="s">
        <v>100</v>
      </c>
      <c r="B39" s="31">
        <v>0</v>
      </c>
      <c r="C39" s="32">
        <v>5</v>
      </c>
      <c r="D39" s="32">
        <v>0</v>
      </c>
      <c r="E39" s="32">
        <v>1</v>
      </c>
      <c r="F39" s="32">
        <v>0</v>
      </c>
      <c r="G39" s="32"/>
      <c r="H39" s="33" t="s">
        <v>139</v>
      </c>
    </row>
    <row r="40" spans="1:8" s="30" customFormat="1" x14ac:dyDescent="0.3">
      <c r="A40" s="30" t="s">
        <v>101</v>
      </c>
      <c r="B40" s="32">
        <v>2</v>
      </c>
      <c r="C40" s="32">
        <v>9</v>
      </c>
      <c r="D40" s="32">
        <v>0</v>
      </c>
      <c r="E40" s="32">
        <v>2</v>
      </c>
      <c r="F40" s="32">
        <v>0</v>
      </c>
      <c r="G40" s="32">
        <v>1</v>
      </c>
      <c r="H40" s="33" t="s">
        <v>138</v>
      </c>
    </row>
    <row r="41" spans="1:8" s="15" customFormat="1" ht="28.8" x14ac:dyDescent="0.3">
      <c r="A41" s="15" t="s">
        <v>112</v>
      </c>
      <c r="B41" s="25">
        <v>1</v>
      </c>
      <c r="C41" s="25">
        <v>3</v>
      </c>
      <c r="D41" s="25">
        <v>0</v>
      </c>
      <c r="E41" s="25">
        <v>1</v>
      </c>
      <c r="F41" s="25">
        <v>0</v>
      </c>
      <c r="G41" s="25">
        <v>1</v>
      </c>
      <c r="H41" s="16" t="s">
        <v>113</v>
      </c>
    </row>
    <row r="42" spans="1:8" x14ac:dyDescent="0.3">
      <c r="B42" s="18"/>
      <c r="C42" s="18"/>
      <c r="D42" s="18"/>
      <c r="E42" s="18"/>
      <c r="F42" s="18"/>
      <c r="G42" s="18"/>
    </row>
    <row r="43" spans="1:8" x14ac:dyDescent="0.3">
      <c r="A43" t="s">
        <v>31</v>
      </c>
      <c r="B43" s="18">
        <f t="shared" ref="B43:G43" si="0">SUM(B3:B42)</f>
        <v>121.2</v>
      </c>
      <c r="C43" s="18">
        <f t="shared" si="0"/>
        <v>170.5</v>
      </c>
      <c r="D43" s="18">
        <f t="shared" si="0"/>
        <v>108.6</v>
      </c>
      <c r="E43" s="18">
        <f t="shared" si="0"/>
        <v>71.550000000000011</v>
      </c>
      <c r="F43" s="18">
        <f t="shared" si="0"/>
        <v>50.03</v>
      </c>
      <c r="G43" s="18">
        <f t="shared" si="0"/>
        <v>93</v>
      </c>
    </row>
    <row r="44" spans="1:8" x14ac:dyDescent="0.3">
      <c r="A44" t="s">
        <v>103</v>
      </c>
      <c r="B44" s="18">
        <v>2</v>
      </c>
      <c r="C44" s="18">
        <v>2.4</v>
      </c>
      <c r="D44" s="18">
        <v>1.6</v>
      </c>
      <c r="E44" s="18">
        <v>2.4</v>
      </c>
      <c r="F44" s="18">
        <v>1.6</v>
      </c>
      <c r="G44" s="26" t="s">
        <v>109</v>
      </c>
    </row>
    <row r="45" spans="1:8" x14ac:dyDescent="0.3">
      <c r="A45" t="s">
        <v>30</v>
      </c>
      <c r="B45" s="18">
        <f>(((B43/B44)+0.49)/5)</f>
        <v>12.218</v>
      </c>
      <c r="C45" s="18">
        <f>(((C43/C44)+0.49)/5)</f>
        <v>14.306333333333333</v>
      </c>
      <c r="D45" s="18">
        <f>(((D43/D44)+0.49)/5)</f>
        <v>13.672999999999996</v>
      </c>
      <c r="E45" s="18">
        <f>(((E43/E44)+0.49)/5)</f>
        <v>6.0605000000000011</v>
      </c>
      <c r="F45" s="18">
        <f>(((F43/F44)+0.49)/5)</f>
        <v>6.35175</v>
      </c>
      <c r="G45" s="27" t="s">
        <v>110</v>
      </c>
    </row>
    <row r="46" spans="1:8" x14ac:dyDescent="0.3">
      <c r="A46" t="s">
        <v>32</v>
      </c>
      <c r="B46" s="5">
        <f ca="1">TODAY()+(B45*7)</f>
        <v>41558.525999999998</v>
      </c>
      <c r="C46" s="5">
        <f ca="1">TODAY()+(C45*7)</f>
        <v>41573.14433333333</v>
      </c>
      <c r="D46" s="5">
        <f ca="1">TODAY()+(D45*7)</f>
        <v>41568.711000000003</v>
      </c>
      <c r="E46" s="5">
        <f ca="1">C46+(E45*7)</f>
        <v>41615.567833333327</v>
      </c>
      <c r="F46" s="5">
        <f ca="1">D46+(F45*7)</f>
        <v>41613.17325</v>
      </c>
      <c r="G46" s="9" t="s">
        <v>108</v>
      </c>
    </row>
    <row r="48" spans="1:8" x14ac:dyDescent="0.3">
      <c r="A48" t="s">
        <v>33</v>
      </c>
      <c r="B48" s="5">
        <f ca="1">IF(C46&gt;D46,C46,D46)</f>
        <v>41573.14433333333</v>
      </c>
    </row>
    <row r="49" spans="1:6" x14ac:dyDescent="0.3">
      <c r="A49" t="s">
        <v>34</v>
      </c>
      <c r="B49" s="5">
        <f ca="1">IF(E46&gt;F46,E46,F46)</f>
        <v>41615.567833333327</v>
      </c>
      <c r="C49" s="5">
        <v>41573</v>
      </c>
      <c r="D49" s="5">
        <v>41568</v>
      </c>
      <c r="E49" s="5">
        <v>41615</v>
      </c>
      <c r="F49" s="5">
        <v>41613</v>
      </c>
    </row>
    <row r="50" spans="1:6" ht="15.75" customHeight="1" x14ac:dyDescent="0.3"/>
  </sheetData>
  <phoneticPr fontId="1" type="noConversion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31" sqref="A30:A31"/>
    </sheetView>
  </sheetViews>
  <sheetFormatPr defaultRowHeight="14.4" x14ac:dyDescent="0.3"/>
  <cols>
    <col min="1" max="1" width="49.88671875" customWidth="1"/>
    <col min="2" max="2" width="12" bestFit="1" customWidth="1"/>
  </cols>
  <sheetData>
    <row r="1" spans="1:2" x14ac:dyDescent="0.3">
      <c r="A1" t="s">
        <v>104</v>
      </c>
      <c r="B1">
        <v>2.4</v>
      </c>
    </row>
    <row r="2" spans="1:2" x14ac:dyDescent="0.3">
      <c r="A2" t="s">
        <v>105</v>
      </c>
      <c r="B2">
        <v>1.6</v>
      </c>
    </row>
    <row r="3" spans="1:2" x14ac:dyDescent="0.3">
      <c r="A3" t="s">
        <v>107</v>
      </c>
      <c r="B3">
        <v>2</v>
      </c>
    </row>
    <row r="4" spans="1:2" x14ac:dyDescent="0.3">
      <c r="A4" t="s">
        <v>106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defaultRowHeight="14.4" x14ac:dyDescent="0.3"/>
  <cols>
    <col min="1" max="1" width="93.33203125" customWidth="1"/>
  </cols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</sheetData>
  <phoneticPr fontId="1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H11" sqref="H11"/>
    </sheetView>
  </sheetViews>
  <sheetFormatPr defaultRowHeight="14.4" x14ac:dyDescent="0.3"/>
  <cols>
    <col min="1" max="1" width="93.109375" customWidth="1"/>
  </cols>
  <sheetData>
    <row r="1" spans="1:1" x14ac:dyDescent="0.3">
      <c r="A1" s="12" t="s">
        <v>124</v>
      </c>
    </row>
    <row r="2" spans="1:1" x14ac:dyDescent="0.3">
      <c r="A2" s="12" t="s">
        <v>125</v>
      </c>
    </row>
    <row r="3" spans="1:1" x14ac:dyDescent="0.3">
      <c r="A3" s="12" t="s">
        <v>126</v>
      </c>
    </row>
    <row r="4" spans="1:1" x14ac:dyDescent="0.3">
      <c r="A4" s="12" t="s">
        <v>127</v>
      </c>
    </row>
    <row r="6" spans="1:1" x14ac:dyDescent="0.3">
      <c r="A6" s="10" t="s">
        <v>128</v>
      </c>
    </row>
    <row r="7" spans="1:1" x14ac:dyDescent="0.3">
      <c r="A7" s="10" t="s">
        <v>129</v>
      </c>
    </row>
    <row r="8" spans="1:1" x14ac:dyDescent="0.3">
      <c r="A8" s="10" t="s">
        <v>130</v>
      </c>
    </row>
    <row r="9" spans="1:1" x14ac:dyDescent="0.3">
      <c r="A9" s="10" t="s">
        <v>131</v>
      </c>
    </row>
    <row r="10" spans="1:1" x14ac:dyDescent="0.3">
      <c r="A10" s="10" t="s">
        <v>132</v>
      </c>
    </row>
    <row r="11" spans="1:1" x14ac:dyDescent="0.3">
      <c r="A11" s="10" t="s">
        <v>133</v>
      </c>
    </row>
    <row r="13" spans="1:1" x14ac:dyDescent="0.3">
      <c r="A13" s="13" t="s">
        <v>134</v>
      </c>
    </row>
    <row r="14" spans="1:1" x14ac:dyDescent="0.3">
      <c r="A14" s="13" t="s">
        <v>135</v>
      </c>
    </row>
    <row r="15" spans="1:1" x14ac:dyDescent="0.3">
      <c r="A15" s="13" t="s">
        <v>136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D13" sqref="D13"/>
    </sheetView>
  </sheetViews>
  <sheetFormatPr defaultRowHeight="14.4" x14ac:dyDescent="0.3"/>
  <cols>
    <col min="1" max="1" width="45.88671875" bestFit="1" customWidth="1"/>
    <col min="5" max="5" width="8.33203125" bestFit="1" customWidth="1"/>
    <col min="6" max="6" width="14.44140625" bestFit="1" customWidth="1"/>
    <col min="7" max="7" width="9.88671875" bestFit="1" customWidth="1"/>
  </cols>
  <sheetData>
    <row r="1" spans="1:8" s="4" customFormat="1" x14ac:dyDescent="0.3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  <c r="H1" s="6"/>
    </row>
    <row r="2" spans="1:8" x14ac:dyDescent="0.3">
      <c r="A2" t="s">
        <v>55</v>
      </c>
      <c r="B2">
        <v>1</v>
      </c>
      <c r="C2">
        <v>1</v>
      </c>
      <c r="D2">
        <v>0.5</v>
      </c>
    </row>
    <row r="3" spans="1:8" x14ac:dyDescent="0.3">
      <c r="A3" t="s">
        <v>56</v>
      </c>
      <c r="B3">
        <v>0.1</v>
      </c>
      <c r="C3">
        <v>0</v>
      </c>
      <c r="D3">
        <v>0.3</v>
      </c>
    </row>
    <row r="4" spans="1:8" x14ac:dyDescent="0.3">
      <c r="A4" t="s">
        <v>57</v>
      </c>
      <c r="B4">
        <v>1.5</v>
      </c>
      <c r="C4">
        <v>0.4</v>
      </c>
      <c r="D4">
        <v>0.6</v>
      </c>
    </row>
    <row r="5" spans="1:8" x14ac:dyDescent="0.3">
      <c r="A5" t="s">
        <v>58</v>
      </c>
      <c r="B5">
        <v>0</v>
      </c>
      <c r="C5">
        <v>0.3</v>
      </c>
      <c r="D5">
        <v>0</v>
      </c>
    </row>
    <row r="6" spans="1:8" x14ac:dyDescent="0.3">
      <c r="A6" t="s">
        <v>59</v>
      </c>
      <c r="B6">
        <v>0.3</v>
      </c>
      <c r="C6">
        <v>0.2</v>
      </c>
      <c r="D6">
        <v>0.8</v>
      </c>
    </row>
    <row r="7" spans="1:8" x14ac:dyDescent="0.3">
      <c r="A7" t="s">
        <v>60</v>
      </c>
      <c r="B7">
        <v>2</v>
      </c>
      <c r="C7">
        <v>1</v>
      </c>
      <c r="D7">
        <v>2.5</v>
      </c>
    </row>
    <row r="8" spans="1:8" x14ac:dyDescent="0.3">
      <c r="A8" t="s">
        <v>61</v>
      </c>
      <c r="B8">
        <v>0.2</v>
      </c>
      <c r="C8">
        <v>0</v>
      </c>
      <c r="D8">
        <v>0.3</v>
      </c>
    </row>
    <row r="9" spans="1:8" x14ac:dyDescent="0.3">
      <c r="A9" t="s">
        <v>62</v>
      </c>
      <c r="B9">
        <v>0.5</v>
      </c>
      <c r="C9">
        <v>0</v>
      </c>
      <c r="D9">
        <v>0.1</v>
      </c>
    </row>
    <row r="10" spans="1:8" x14ac:dyDescent="0.3">
      <c r="A10" t="s">
        <v>66</v>
      </c>
      <c r="B10">
        <v>1.2</v>
      </c>
      <c r="C10">
        <v>1.5</v>
      </c>
      <c r="D10">
        <v>1.5</v>
      </c>
    </row>
    <row r="11" spans="1:8" x14ac:dyDescent="0.3">
      <c r="A11" t="s">
        <v>63</v>
      </c>
      <c r="B11">
        <v>0</v>
      </c>
      <c r="C11">
        <v>0</v>
      </c>
      <c r="D11">
        <v>0</v>
      </c>
    </row>
    <row r="12" spans="1:8" x14ac:dyDescent="0.3">
      <c r="A12" t="s">
        <v>64</v>
      </c>
      <c r="B12">
        <v>1.75</v>
      </c>
      <c r="C12">
        <v>3</v>
      </c>
      <c r="D12">
        <v>3</v>
      </c>
    </row>
    <row r="13" spans="1:8" x14ac:dyDescent="0.3">
      <c r="A13" t="s">
        <v>65</v>
      </c>
      <c r="B13">
        <v>0.75</v>
      </c>
      <c r="C13">
        <v>2</v>
      </c>
      <c r="D13">
        <v>3</v>
      </c>
    </row>
    <row r="14" spans="1:8" x14ac:dyDescent="0.3">
      <c r="A14" t="s">
        <v>18</v>
      </c>
      <c r="B14">
        <v>0</v>
      </c>
      <c r="C14">
        <v>0</v>
      </c>
      <c r="D14">
        <v>0</v>
      </c>
    </row>
    <row r="15" spans="1:8" x14ac:dyDescent="0.3">
      <c r="A15" t="s">
        <v>67</v>
      </c>
      <c r="B15">
        <v>0.7</v>
      </c>
      <c r="C15">
        <v>3</v>
      </c>
      <c r="D15">
        <v>0.4</v>
      </c>
    </row>
    <row r="16" spans="1:8" x14ac:dyDescent="0.3">
      <c r="A16" t="s">
        <v>70</v>
      </c>
      <c r="B16">
        <v>0.4</v>
      </c>
      <c r="C16">
        <v>0.2</v>
      </c>
      <c r="D16">
        <v>0.5</v>
      </c>
    </row>
    <row r="17" spans="1:7" x14ac:dyDescent="0.3">
      <c r="A17" t="s">
        <v>71</v>
      </c>
      <c r="B17">
        <v>0.5</v>
      </c>
      <c r="C17">
        <v>0.5</v>
      </c>
      <c r="D17">
        <v>1.5</v>
      </c>
    </row>
    <row r="18" spans="1:7" x14ac:dyDescent="0.3">
      <c r="A18" t="s">
        <v>89</v>
      </c>
      <c r="B18">
        <v>1</v>
      </c>
      <c r="C18">
        <v>2</v>
      </c>
      <c r="D18">
        <v>3</v>
      </c>
    </row>
    <row r="20" spans="1:7" x14ac:dyDescent="0.3">
      <c r="B20">
        <f>SUM(B2:B19)</f>
        <v>11.9</v>
      </c>
      <c r="C20">
        <f>SUM(C2:C19)</f>
        <v>15.1</v>
      </c>
      <c r="D20">
        <f>SUM(D2:D19)</f>
        <v>18</v>
      </c>
      <c r="E20">
        <v>3</v>
      </c>
      <c r="F20">
        <f>C20*B21</f>
        <v>4.5299999999999994</v>
      </c>
      <c r="G20">
        <f>D20*B21</f>
        <v>5.3999999999999995</v>
      </c>
    </row>
    <row r="21" spans="1:7" x14ac:dyDescent="0.3">
      <c r="A21" t="s">
        <v>68</v>
      </c>
      <c r="B21">
        <v>0.3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C8" sqref="C8"/>
    </sheetView>
  </sheetViews>
  <sheetFormatPr defaultRowHeight="14.4" x14ac:dyDescent="0.3"/>
  <cols>
    <col min="1" max="1" width="45.88671875" bestFit="1" customWidth="1"/>
    <col min="8" max="8" width="50.6640625" style="1" customWidth="1"/>
  </cols>
  <sheetData>
    <row r="1" spans="1:8" s="4" customFormat="1" x14ac:dyDescent="0.3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  <c r="H1" s="6"/>
    </row>
    <row r="2" spans="1:8" x14ac:dyDescent="0.3">
      <c r="A2" t="s">
        <v>73</v>
      </c>
      <c r="B2">
        <v>0.1</v>
      </c>
      <c r="C2">
        <v>0</v>
      </c>
      <c r="D2">
        <v>0.4</v>
      </c>
    </row>
    <row r="3" spans="1:8" x14ac:dyDescent="0.3">
      <c r="A3" t="s">
        <v>74</v>
      </c>
      <c r="B3">
        <v>0.1</v>
      </c>
      <c r="D3">
        <v>0.1</v>
      </c>
    </row>
    <row r="4" spans="1:8" ht="28.8" x14ac:dyDescent="0.3">
      <c r="A4" t="s">
        <v>75</v>
      </c>
      <c r="B4">
        <v>0.2</v>
      </c>
      <c r="C4">
        <v>0.2</v>
      </c>
      <c r="D4">
        <v>0.5</v>
      </c>
      <c r="H4" s="1" t="s">
        <v>76</v>
      </c>
    </row>
    <row r="5" spans="1:8" x14ac:dyDescent="0.3">
      <c r="A5" t="s">
        <v>77</v>
      </c>
      <c r="B5">
        <v>0.3</v>
      </c>
      <c r="C5">
        <v>1.5</v>
      </c>
      <c r="D5">
        <v>0.4</v>
      </c>
    </row>
    <row r="6" spans="1:8" x14ac:dyDescent="0.3">
      <c r="A6" t="s">
        <v>78</v>
      </c>
      <c r="B6">
        <v>0.2</v>
      </c>
      <c r="C6">
        <v>0.7</v>
      </c>
      <c r="D6">
        <v>0.6</v>
      </c>
    </row>
    <row r="7" spans="1:8" x14ac:dyDescent="0.3">
      <c r="A7" t="s">
        <v>79</v>
      </c>
      <c r="B7">
        <v>0.2</v>
      </c>
      <c r="C7">
        <v>0.6</v>
      </c>
      <c r="D7">
        <v>2</v>
      </c>
    </row>
    <row r="8" spans="1:8" x14ac:dyDescent="0.3">
      <c r="A8" t="s">
        <v>80</v>
      </c>
      <c r="B8">
        <v>1.2</v>
      </c>
      <c r="C8">
        <v>0.9</v>
      </c>
      <c r="D8">
        <v>0.1</v>
      </c>
    </row>
    <row r="20" spans="1:7" x14ac:dyDescent="0.3">
      <c r="B20">
        <f>SUM(B2:B19)</f>
        <v>2.2999999999999998</v>
      </c>
      <c r="C20">
        <f>SUM(C2:C19)</f>
        <v>3.9</v>
      </c>
      <c r="D20">
        <f>SUM(D2:D19)</f>
        <v>4.0999999999999996</v>
      </c>
      <c r="E20">
        <v>2</v>
      </c>
      <c r="F20">
        <f>C20*B21</f>
        <v>1.17</v>
      </c>
      <c r="G20">
        <f>D20*B21</f>
        <v>1.2299999999999998</v>
      </c>
    </row>
    <row r="21" spans="1:7" x14ac:dyDescent="0.3">
      <c r="A21" t="s">
        <v>68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D6" sqref="D6"/>
    </sheetView>
  </sheetViews>
  <sheetFormatPr defaultRowHeight="14.4" x14ac:dyDescent="0.3"/>
  <cols>
    <col min="1" max="1" width="45.88671875" customWidth="1"/>
    <col min="2" max="2" width="7" bestFit="1" customWidth="1"/>
    <col min="3" max="3" width="7.33203125" bestFit="1" customWidth="1"/>
    <col min="4" max="4" width="6" customWidth="1"/>
    <col min="5" max="5" width="8.33203125" bestFit="1" customWidth="1"/>
    <col min="6" max="6" width="14.44140625" bestFit="1" customWidth="1"/>
    <col min="7" max="7" width="9.88671875" bestFit="1" customWidth="1"/>
  </cols>
  <sheetData>
    <row r="1" spans="1:8" s="4" customFormat="1" x14ac:dyDescent="0.3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  <c r="H1" s="6"/>
    </row>
    <row r="2" spans="1:8" x14ac:dyDescent="0.3">
      <c r="A2" t="s">
        <v>81</v>
      </c>
      <c r="B2">
        <v>0.2</v>
      </c>
      <c r="C2">
        <v>0</v>
      </c>
      <c r="D2">
        <v>0</v>
      </c>
      <c r="H2" s="1"/>
    </row>
    <row r="3" spans="1:8" x14ac:dyDescent="0.3">
      <c r="A3" t="s">
        <v>82</v>
      </c>
      <c r="B3" s="14">
        <v>0</v>
      </c>
      <c r="C3" s="14">
        <v>0</v>
      </c>
      <c r="D3">
        <v>1</v>
      </c>
      <c r="H3" s="1"/>
    </row>
    <row r="4" spans="1:8" x14ac:dyDescent="0.3">
      <c r="A4" t="s">
        <v>83</v>
      </c>
      <c r="B4">
        <v>0</v>
      </c>
      <c r="C4">
        <v>0</v>
      </c>
      <c r="D4">
        <v>0.5</v>
      </c>
      <c r="H4" s="1"/>
    </row>
    <row r="5" spans="1:8" x14ac:dyDescent="0.3">
      <c r="A5" t="s">
        <v>84</v>
      </c>
      <c r="B5">
        <v>0</v>
      </c>
      <c r="C5">
        <v>0</v>
      </c>
      <c r="D5">
        <v>0.3</v>
      </c>
      <c r="H5" s="1"/>
    </row>
    <row r="6" spans="1:8" x14ac:dyDescent="0.3">
      <c r="H6" s="1"/>
    </row>
    <row r="7" spans="1:8" x14ac:dyDescent="0.3">
      <c r="H7" s="1"/>
    </row>
    <row r="8" spans="1:8" x14ac:dyDescent="0.3">
      <c r="H8" s="1"/>
    </row>
    <row r="9" spans="1:8" x14ac:dyDescent="0.3">
      <c r="H9" s="1"/>
    </row>
    <row r="10" spans="1:8" x14ac:dyDescent="0.3">
      <c r="H10" s="1"/>
    </row>
    <row r="11" spans="1:8" x14ac:dyDescent="0.3">
      <c r="H11" s="1"/>
    </row>
    <row r="12" spans="1:8" x14ac:dyDescent="0.3">
      <c r="H12" s="1"/>
    </row>
    <row r="13" spans="1:8" x14ac:dyDescent="0.3">
      <c r="H13" s="1"/>
    </row>
    <row r="14" spans="1:8" x14ac:dyDescent="0.3">
      <c r="H14" s="1"/>
    </row>
    <row r="15" spans="1:8" x14ac:dyDescent="0.3">
      <c r="H15" s="1"/>
    </row>
    <row r="16" spans="1:8" x14ac:dyDescent="0.3">
      <c r="H16" s="1"/>
    </row>
    <row r="17" spans="1:8" x14ac:dyDescent="0.3">
      <c r="H17" s="1"/>
    </row>
    <row r="18" spans="1:8" x14ac:dyDescent="0.3">
      <c r="H18" s="1"/>
    </row>
    <row r="19" spans="1:8" x14ac:dyDescent="0.3">
      <c r="H19" s="1"/>
    </row>
    <row r="20" spans="1:8" x14ac:dyDescent="0.3">
      <c r="B20">
        <f>SUM(B2:B19)</f>
        <v>0.2</v>
      </c>
      <c r="C20">
        <f>SUM(C2:C19)</f>
        <v>0</v>
      </c>
      <c r="D20">
        <f>SUM(D2:D19)</f>
        <v>1.8</v>
      </c>
      <c r="E20">
        <v>2</v>
      </c>
      <c r="F20" s="14">
        <v>2</v>
      </c>
      <c r="G20">
        <f>D20*B21</f>
        <v>0.54</v>
      </c>
      <c r="H20" s="1"/>
    </row>
    <row r="21" spans="1:8" x14ac:dyDescent="0.3">
      <c r="A21" t="s">
        <v>68</v>
      </c>
      <c r="B21">
        <v>0.3</v>
      </c>
      <c r="H21" s="1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3" sqref="B3"/>
    </sheetView>
  </sheetViews>
  <sheetFormatPr defaultRowHeight="14.4" x14ac:dyDescent="0.3"/>
  <cols>
    <col min="1" max="1" width="36.109375" bestFit="1" customWidth="1"/>
    <col min="2" max="2" width="7" bestFit="1" customWidth="1"/>
    <col min="3" max="3" width="7.33203125" bestFit="1" customWidth="1"/>
    <col min="4" max="4" width="4" bestFit="1" customWidth="1"/>
    <col min="5" max="5" width="8.33203125" bestFit="1" customWidth="1"/>
    <col min="6" max="6" width="14.44140625" bestFit="1" customWidth="1"/>
    <col min="7" max="7" width="9.88671875" bestFit="1" customWidth="1"/>
  </cols>
  <sheetData>
    <row r="1" spans="1:7" x14ac:dyDescent="0.3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 x14ac:dyDescent="0.3">
      <c r="A2" t="s">
        <v>85</v>
      </c>
      <c r="B2">
        <v>0.5</v>
      </c>
      <c r="C2">
        <v>1</v>
      </c>
      <c r="D2">
        <v>0.2</v>
      </c>
    </row>
    <row r="3" spans="1:7" x14ac:dyDescent="0.3">
      <c r="A3" t="s">
        <v>86</v>
      </c>
      <c r="B3">
        <v>1.5</v>
      </c>
      <c r="C3">
        <v>1</v>
      </c>
      <c r="D3">
        <v>3</v>
      </c>
    </row>
    <row r="20" spans="1:7" x14ac:dyDescent="0.3">
      <c r="B20">
        <f>SUM(B2:B19)</f>
        <v>2</v>
      </c>
      <c r="C20">
        <f>SUM(C2:C19)</f>
        <v>2</v>
      </c>
      <c r="D20">
        <f>SUM(D2:D19)</f>
        <v>3.2</v>
      </c>
      <c r="E20">
        <v>2</v>
      </c>
      <c r="F20">
        <f>C20*B21</f>
        <v>0.6</v>
      </c>
      <c r="G20">
        <f>D20*B21</f>
        <v>0.96</v>
      </c>
    </row>
    <row r="21" spans="1:7" x14ac:dyDescent="0.3">
      <c r="A21" t="s">
        <v>68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15" sqref="A15"/>
    </sheetView>
  </sheetViews>
  <sheetFormatPr defaultRowHeight="14.4" x14ac:dyDescent="0.3"/>
  <cols>
    <col min="1" max="1" width="39.44140625" bestFit="1" customWidth="1"/>
  </cols>
  <sheetData>
    <row r="1" spans="1:7" x14ac:dyDescent="0.3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 x14ac:dyDescent="0.3">
      <c r="A2" t="s">
        <v>87</v>
      </c>
      <c r="B2">
        <v>1</v>
      </c>
      <c r="C2">
        <v>0.5</v>
      </c>
      <c r="D2">
        <v>1</v>
      </c>
    </row>
    <row r="3" spans="1:7" x14ac:dyDescent="0.3">
      <c r="A3" t="s">
        <v>88</v>
      </c>
      <c r="B3">
        <v>1.5</v>
      </c>
      <c r="C3">
        <v>1</v>
      </c>
      <c r="D3">
        <v>1</v>
      </c>
    </row>
    <row r="4" spans="1:7" x14ac:dyDescent="0.3">
      <c r="A4" t="s">
        <v>89</v>
      </c>
      <c r="B4">
        <v>1</v>
      </c>
      <c r="C4">
        <v>1.5</v>
      </c>
      <c r="D4">
        <v>1</v>
      </c>
    </row>
    <row r="20" spans="1:7" x14ac:dyDescent="0.3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 x14ac:dyDescent="0.3">
      <c r="A21" t="s">
        <v>68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sqref="A1:IV21"/>
    </sheetView>
  </sheetViews>
  <sheetFormatPr defaultRowHeight="14.4" x14ac:dyDescent="0.3"/>
  <sheetData>
    <row r="1" spans="1:7" x14ac:dyDescent="0.3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 x14ac:dyDescent="0.3">
      <c r="A2" t="s">
        <v>87</v>
      </c>
      <c r="B2">
        <v>1</v>
      </c>
      <c r="C2">
        <v>0.5</v>
      </c>
      <c r="D2">
        <v>1</v>
      </c>
    </row>
    <row r="3" spans="1:7" x14ac:dyDescent="0.3">
      <c r="A3" t="s">
        <v>88</v>
      </c>
      <c r="B3">
        <v>1.5</v>
      </c>
      <c r="C3">
        <v>1</v>
      </c>
      <c r="D3">
        <v>1</v>
      </c>
    </row>
    <row r="4" spans="1:7" x14ac:dyDescent="0.3">
      <c r="A4" t="s">
        <v>89</v>
      </c>
      <c r="B4">
        <v>1</v>
      </c>
      <c r="C4">
        <v>1.5</v>
      </c>
      <c r="D4">
        <v>1</v>
      </c>
    </row>
    <row r="20" spans="1:7" x14ac:dyDescent="0.3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 x14ac:dyDescent="0.3">
      <c r="A21" t="s">
        <v>68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5" sqref="A5"/>
    </sheetView>
  </sheetViews>
  <sheetFormatPr defaultRowHeight="14.4" x14ac:dyDescent="0.3"/>
  <cols>
    <col min="1" max="1" width="39.44140625" bestFit="1" customWidth="1"/>
  </cols>
  <sheetData>
    <row r="1" spans="1:7" x14ac:dyDescent="0.3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 x14ac:dyDescent="0.3">
      <c r="A2" t="s">
        <v>91</v>
      </c>
      <c r="B2">
        <v>1</v>
      </c>
      <c r="C2">
        <v>1</v>
      </c>
    </row>
    <row r="3" spans="1:7" x14ac:dyDescent="0.3">
      <c r="A3" t="s">
        <v>93</v>
      </c>
      <c r="B3">
        <v>3</v>
      </c>
      <c r="C3">
        <v>2</v>
      </c>
    </row>
    <row r="4" spans="1:7" x14ac:dyDescent="0.3">
      <c r="A4" t="s">
        <v>92</v>
      </c>
      <c r="B4">
        <v>1</v>
      </c>
      <c r="C4">
        <v>1.5</v>
      </c>
    </row>
    <row r="20" spans="1:7" x14ac:dyDescent="0.3">
      <c r="B20">
        <f>SUM(B2:B19)</f>
        <v>5</v>
      </c>
      <c r="C20">
        <f>SUM(C2:C19)</f>
        <v>4.5</v>
      </c>
      <c r="D20">
        <f>SUM(D2:D19)</f>
        <v>0</v>
      </c>
      <c r="E20">
        <v>4</v>
      </c>
      <c r="F20">
        <f>C20*B21</f>
        <v>1.3499999999999999</v>
      </c>
      <c r="G20">
        <f>D20*B21</f>
        <v>0</v>
      </c>
    </row>
    <row r="21" spans="1:7" x14ac:dyDescent="0.3">
      <c r="A21" t="s">
        <v>68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13" sqref="A13"/>
    </sheetView>
  </sheetViews>
  <sheetFormatPr defaultRowHeight="14.4" x14ac:dyDescent="0.3"/>
  <cols>
    <col min="1" max="1" width="89.33203125" customWidth="1"/>
  </cols>
  <sheetData>
    <row r="1" spans="1:1" x14ac:dyDescent="0.3">
      <c r="A1" t="s">
        <v>116</v>
      </c>
    </row>
    <row r="2" spans="1:1" x14ac:dyDescent="0.3">
      <c r="A2" t="s">
        <v>114</v>
      </c>
    </row>
    <row r="3" spans="1:1" x14ac:dyDescent="0.3">
      <c r="A3" t="s">
        <v>115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Active Cart</vt:lpstr>
      <vt:lpstr>Share Cart</vt:lpstr>
      <vt:lpstr>Save Items</vt:lpstr>
      <vt:lpstr>Order History</vt:lpstr>
      <vt:lpstr>Saved Carts</vt:lpstr>
      <vt:lpstr>Checkout</vt:lpstr>
      <vt:lpstr>Data Conversions</vt:lpstr>
      <vt:lpstr>ShipUpchgs</vt:lpstr>
      <vt:lpstr>Defs</vt:lpstr>
      <vt:lpstr>AvanteRpts</vt:lpstr>
      <vt:lpstr>Misc Avante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Maloy</dc:creator>
  <cp:lastModifiedBy>Jim Maloy</cp:lastModifiedBy>
  <cp:lastPrinted>2013-06-10T21:08:18Z</cp:lastPrinted>
  <dcterms:created xsi:type="dcterms:W3CDTF">2013-05-21T12:01:29Z</dcterms:created>
  <dcterms:modified xsi:type="dcterms:W3CDTF">2013-07-18T16:53:08Z</dcterms:modified>
</cp:coreProperties>
</file>