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1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ShipUpchgs" sheetId="13" r:id="rId11"/>
    <sheet name="Defs" sheetId="12" r:id="rId12"/>
    <sheet name="AvanteRpts" sheetId="14" r:id="rId13"/>
    <sheet name="Misc Avante" sheetId="15" r:id="rId14"/>
    <sheet name="Open Questions" sheetId="17" r:id="rId15"/>
  </sheets>
  <calcPr calcId="145621"/>
</workbook>
</file>

<file path=xl/calcChain.xml><?xml version="1.0" encoding="utf-8"?>
<calcChain xmlns="http://schemas.openxmlformats.org/spreadsheetml/2006/main">
  <c r="E12" i="4" l="1"/>
  <c r="D12" i="4"/>
  <c r="C12" i="4"/>
  <c r="H12" i="4"/>
  <c r="G12" i="4"/>
  <c r="F12" i="4"/>
  <c r="M9" i="11"/>
  <c r="K9" i="11"/>
  <c r="L9" i="11"/>
  <c r="H21" i="4" s="1"/>
  <c r="I9" i="11"/>
  <c r="F9" i="11"/>
  <c r="C9" i="11"/>
  <c r="I12" i="18"/>
  <c r="H12" i="18"/>
  <c r="L12" i="18" s="1"/>
  <c r="F12" i="18"/>
  <c r="E12" i="18"/>
  <c r="K12" i="18" s="1"/>
  <c r="C12" i="18"/>
  <c r="B12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1" i="16"/>
  <c r="K21" i="16" s="1"/>
  <c r="F3" i="4" s="1"/>
  <c r="F21" i="16"/>
  <c r="D3" i="4" s="1"/>
  <c r="C21" i="16"/>
  <c r="C3" i="4" s="1"/>
  <c r="I21" i="16"/>
  <c r="E3" i="4" s="1"/>
  <c r="H21" i="16"/>
  <c r="L21" i="16" s="1"/>
  <c r="G3" i="4" s="1"/>
  <c r="B21" i="16"/>
  <c r="H9" i="11"/>
  <c r="E21" i="4" s="1"/>
  <c r="E9" i="11"/>
  <c r="D21" i="4" s="1"/>
  <c r="B9" i="11"/>
  <c r="C21" i="4"/>
  <c r="D20" i="10"/>
  <c r="G20" i="10"/>
  <c r="C20" i="10"/>
  <c r="F20" i="10"/>
  <c r="B20" i="10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1" i="16"/>
  <c r="H3" i="4" s="1"/>
  <c r="N9" i="11" l="1"/>
  <c r="G21" i="4" s="1"/>
  <c r="G37" i="4" s="1"/>
  <c r="G39" i="4" s="1"/>
  <c r="F21" i="4"/>
  <c r="M12" i="18"/>
  <c r="C37" i="4"/>
  <c r="C39" i="4" s="1"/>
  <c r="C40" i="4" s="1"/>
  <c r="M13" i="7"/>
  <c r="H4" i="4" s="1"/>
  <c r="H37" i="4" s="1"/>
  <c r="E4" i="4"/>
  <c r="D5" i="4"/>
  <c r="E6" i="4"/>
  <c r="D6" i="4"/>
  <c r="K13" i="7"/>
  <c r="F4" i="4" s="1"/>
  <c r="K9" i="9"/>
  <c r="F37" i="4" l="1"/>
  <c r="F39" i="4" s="1"/>
  <c r="D37" i="4"/>
  <c r="D39" i="4" s="1"/>
  <c r="D40" i="4" s="1"/>
  <c r="E37" i="4"/>
  <c r="E39" i="4" s="1"/>
  <c r="E40" i="4" s="1"/>
  <c r="G40" i="4" s="1"/>
  <c r="F40" i="4" l="1"/>
</calcChain>
</file>

<file path=xl/sharedStrings.xml><?xml version="1.0" encoding="utf-8"?>
<sst xmlns="http://schemas.openxmlformats.org/spreadsheetml/2006/main" count="441" uniqueCount="187">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</sst>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1" fillId="2" borderId="0" xfId="0" applyFont="1" applyFill="1"/>
    <xf numFmtId="0" fontId="11" fillId="0" borderId="0" xfId="0" applyFont="1" applyBorder="1"/>
    <xf numFmtId="0" fontId="12" fillId="0" borderId="0" xfId="0" applyFont="1" applyAlignment="1">
      <alignment wrapText="1"/>
    </xf>
    <xf numFmtId="0" fontId="11" fillId="3" borderId="0" xfId="0" applyFont="1" applyFill="1"/>
    <xf numFmtId="0" fontId="12" fillId="0" borderId="1" xfId="0" applyFont="1" applyBorder="1"/>
    <xf numFmtId="2" fontId="12" fillId="0" borderId="0" xfId="0" applyNumberFormat="1" applyFont="1" applyAlignment="1">
      <alignment horizontal="right"/>
    </xf>
    <xf numFmtId="0" fontId="11" fillId="2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4" sqref="A34:XFD34"/>
    </sheetView>
  </sheetViews>
  <sheetFormatPr defaultColWidth="17.85546875" defaultRowHeight="15" x14ac:dyDescent="0.2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9" t="s">
        <v>121</v>
      </c>
      <c r="C1" s="4" t="s">
        <v>5</v>
      </c>
      <c r="D1" s="4" t="s">
        <v>6</v>
      </c>
      <c r="E1" s="4" t="s">
        <v>7</v>
      </c>
      <c r="F1" s="4" t="s">
        <v>84</v>
      </c>
      <c r="G1" s="4" t="s">
        <v>9</v>
      </c>
      <c r="H1" s="4" t="s">
        <v>120</v>
      </c>
      <c r="I1" s="6"/>
    </row>
    <row r="3" spans="1:9" x14ac:dyDescent="0.25">
      <c r="A3" t="s">
        <v>137</v>
      </c>
      <c r="B3" s="26" t="s">
        <v>134</v>
      </c>
      <c r="C3" s="19">
        <f>ShopWidget!C21</f>
        <v>4.7</v>
      </c>
      <c r="D3" s="19">
        <f>ShopWidget!F21</f>
        <v>28.5</v>
      </c>
      <c r="E3" s="19">
        <f>ShopWidget!I21</f>
        <v>10.6</v>
      </c>
      <c r="F3" s="19">
        <f>ShopWidget!K21</f>
        <v>9.15</v>
      </c>
      <c r="G3" s="19">
        <f>ShopWidget!L21</f>
        <v>3.1799999999999997</v>
      </c>
      <c r="H3" s="19">
        <f>ShopWidget!M21</f>
        <v>12.33</v>
      </c>
      <c r="I3" s="1" t="s">
        <v>143</v>
      </c>
    </row>
    <row r="4" spans="1:9" x14ac:dyDescent="0.25">
      <c r="A4" t="s">
        <v>180</v>
      </c>
      <c r="B4" s="26" t="s">
        <v>161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6" t="s">
        <v>134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6" t="s">
        <v>161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160</v>
      </c>
      <c r="B7" s="26" t="s">
        <v>134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1" t="s">
        <v>134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59</v>
      </c>
    </row>
    <row r="9" spans="1:9" s="7" customFormat="1" x14ac:dyDescent="0.25">
      <c r="B9" s="31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23</v>
      </c>
      <c r="B10" s="30" t="s">
        <v>149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33</v>
      </c>
    </row>
    <row r="11" spans="1:9" s="2" customFormat="1" x14ac:dyDescent="0.25">
      <c r="B11" s="30"/>
      <c r="C11" s="18"/>
      <c r="D11" s="18"/>
      <c r="E11" s="18"/>
      <c r="F11" s="18"/>
      <c r="G11" s="18"/>
      <c r="H11" s="18"/>
      <c r="I11" s="3"/>
    </row>
    <row r="12" spans="1:9" s="7" customFormat="1" x14ac:dyDescent="0.25">
      <c r="A12" s="7" t="s">
        <v>6</v>
      </c>
      <c r="B12" s="31" t="s">
        <v>149</v>
      </c>
      <c r="C12" s="19">
        <f>Avante!C12</f>
        <v>11</v>
      </c>
      <c r="D12" s="19">
        <f>Avante!F12</f>
        <v>19</v>
      </c>
      <c r="E12" s="19">
        <f>Avante!H12</f>
        <v>3</v>
      </c>
      <c r="F12" s="19">
        <f>'Active Cart'!K27</f>
        <v>0</v>
      </c>
      <c r="G12" s="19">
        <f>'Active Cart'!L27</f>
        <v>0</v>
      </c>
      <c r="H12" s="19">
        <f>'Active Cart'!M27</f>
        <v>0</v>
      </c>
      <c r="I12" s="8" t="s">
        <v>59</v>
      </c>
    </row>
    <row r="13" spans="1:9" s="7" customFormat="1" x14ac:dyDescent="0.25">
      <c r="B13" s="31"/>
      <c r="C13" s="19"/>
      <c r="D13" s="19"/>
      <c r="E13" s="19"/>
      <c r="F13" s="19"/>
      <c r="G13" s="19"/>
      <c r="H13" s="19"/>
      <c r="I13" s="8"/>
    </row>
    <row r="14" spans="1:9" s="2" customFormat="1" x14ac:dyDescent="0.25">
      <c r="A14" s="2" t="s">
        <v>3</v>
      </c>
      <c r="B14" s="30"/>
      <c r="C14" s="18">
        <v>2</v>
      </c>
      <c r="D14" s="18">
        <v>3</v>
      </c>
      <c r="E14" s="18">
        <v>2</v>
      </c>
      <c r="F14" s="18">
        <v>1</v>
      </c>
      <c r="G14" s="18">
        <v>0</v>
      </c>
      <c r="H14" s="18">
        <v>2</v>
      </c>
      <c r="I14" s="3" t="s">
        <v>29</v>
      </c>
    </row>
    <row r="15" spans="1:9" s="2" customFormat="1" x14ac:dyDescent="0.25">
      <c r="A15" s="2" t="s">
        <v>11</v>
      </c>
      <c r="B15" s="30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3" t="s">
        <v>30</v>
      </c>
    </row>
    <row r="16" spans="1:9" s="2" customFormat="1" x14ac:dyDescent="0.25">
      <c r="A16" s="2" t="s">
        <v>10</v>
      </c>
      <c r="B16" s="30"/>
      <c r="C16" s="18">
        <v>1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3" t="s">
        <v>31</v>
      </c>
    </row>
    <row r="17" spans="1:9" s="2" customFormat="1" x14ac:dyDescent="0.25">
      <c r="A17" s="2" t="s">
        <v>17</v>
      </c>
      <c r="B17" s="30"/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3" t="s">
        <v>32</v>
      </c>
    </row>
    <row r="18" spans="1:9" s="2" customFormat="1" x14ac:dyDescent="0.25">
      <c r="A18" s="2" t="s">
        <v>12</v>
      </c>
      <c r="B18" s="30"/>
      <c r="C18" s="18">
        <v>0.8</v>
      </c>
      <c r="D18" s="18">
        <v>0</v>
      </c>
      <c r="E18" s="18">
        <v>2</v>
      </c>
      <c r="F18" s="18">
        <v>1</v>
      </c>
      <c r="G18" s="18">
        <v>2</v>
      </c>
      <c r="H18" s="18">
        <v>3</v>
      </c>
      <c r="I18" s="3" t="s">
        <v>31</v>
      </c>
    </row>
    <row r="19" spans="1:9" x14ac:dyDescent="0.25">
      <c r="A19" t="s">
        <v>14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" t="s">
        <v>56</v>
      </c>
    </row>
    <row r="21" spans="1:9" x14ac:dyDescent="0.25">
      <c r="A21" t="s">
        <v>74</v>
      </c>
      <c r="C21" s="17">
        <f>'Data Conversions'!B9</f>
        <v>10</v>
      </c>
      <c r="D21" s="17">
        <f>'Data Conversions'!E9</f>
        <v>11.5</v>
      </c>
      <c r="E21" s="17">
        <f>'Data Conversions'!H9</f>
        <v>0</v>
      </c>
      <c r="F21" s="17">
        <f>'Data Conversions'!M9</f>
        <v>3.4499999999999997</v>
      </c>
      <c r="G21" s="17">
        <f>'Data Conversions'!N9</f>
        <v>0</v>
      </c>
      <c r="H21" s="17">
        <f>'Data Conversions'!L9</f>
        <v>0</v>
      </c>
    </row>
    <row r="22" spans="1:9" s="10" customFormat="1" x14ac:dyDescent="0.25">
      <c r="A22" s="10" t="s">
        <v>21</v>
      </c>
      <c r="B22" s="32"/>
      <c r="C22" s="21">
        <v>9</v>
      </c>
      <c r="D22" s="21">
        <v>15</v>
      </c>
      <c r="E22" s="21">
        <v>9.5</v>
      </c>
      <c r="F22" s="21">
        <v>4</v>
      </c>
      <c r="G22" s="21">
        <v>2</v>
      </c>
      <c r="H22" s="21">
        <v>5</v>
      </c>
      <c r="I22" s="11"/>
    </row>
    <row r="23" spans="1:9" s="10" customFormat="1" x14ac:dyDescent="0.25">
      <c r="A23" s="10" t="s">
        <v>15</v>
      </c>
      <c r="B23" s="32"/>
      <c r="C23" s="21">
        <v>3</v>
      </c>
      <c r="D23" s="21">
        <v>4</v>
      </c>
      <c r="E23" s="21">
        <v>6</v>
      </c>
      <c r="F23" s="21">
        <v>2</v>
      </c>
      <c r="G23" s="21">
        <v>2</v>
      </c>
      <c r="H23" s="21">
        <v>3</v>
      </c>
      <c r="I23" s="11"/>
    </row>
    <row r="24" spans="1:9" s="10" customFormat="1" x14ac:dyDescent="0.25">
      <c r="A24" s="10" t="s">
        <v>13</v>
      </c>
      <c r="B24" s="32"/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1"/>
    </row>
    <row r="25" spans="1:9" s="10" customFormat="1" x14ac:dyDescent="0.25">
      <c r="A25" s="10" t="s">
        <v>22</v>
      </c>
      <c r="B25" s="32"/>
      <c r="C25" s="21">
        <v>3</v>
      </c>
      <c r="D25" s="21">
        <v>4</v>
      </c>
      <c r="E25" s="21">
        <v>4</v>
      </c>
      <c r="F25" s="21">
        <v>2</v>
      </c>
      <c r="G25" s="21">
        <v>2</v>
      </c>
      <c r="H25" s="21">
        <v>2</v>
      </c>
      <c r="I25" s="11"/>
    </row>
    <row r="26" spans="1:9" s="10" customFormat="1" x14ac:dyDescent="0.25">
      <c r="A26" s="10" t="s">
        <v>18</v>
      </c>
      <c r="B26" s="32"/>
      <c r="C26" s="21">
        <v>5</v>
      </c>
      <c r="D26" s="21">
        <v>4</v>
      </c>
      <c r="E26" s="21">
        <v>4</v>
      </c>
      <c r="F26" s="21">
        <v>2</v>
      </c>
      <c r="G26" s="21">
        <v>2</v>
      </c>
      <c r="H26" s="21">
        <v>2</v>
      </c>
      <c r="I26" s="11"/>
    </row>
    <row r="27" spans="1:9" s="10" customFormat="1" x14ac:dyDescent="0.25">
      <c r="A27" s="10" t="s">
        <v>16</v>
      </c>
      <c r="B27" s="32"/>
      <c r="C27" s="21">
        <v>6</v>
      </c>
      <c r="D27" s="21">
        <v>10</v>
      </c>
      <c r="E27" s="21">
        <v>10</v>
      </c>
      <c r="F27" s="21">
        <v>4</v>
      </c>
      <c r="G27" s="21">
        <v>4</v>
      </c>
      <c r="H27" s="21">
        <v>4</v>
      </c>
      <c r="I27" s="11"/>
    </row>
    <row r="28" spans="1:9" s="10" customFormat="1" x14ac:dyDescent="0.25">
      <c r="A28" s="10" t="s">
        <v>19</v>
      </c>
      <c r="B28" s="32"/>
      <c r="C28" s="21">
        <v>6</v>
      </c>
      <c r="D28" s="21">
        <v>14</v>
      </c>
      <c r="E28" s="21">
        <v>3</v>
      </c>
      <c r="F28" s="21">
        <v>4</v>
      </c>
      <c r="G28" s="21">
        <v>4</v>
      </c>
      <c r="H28" s="21">
        <v>10</v>
      </c>
      <c r="I28" s="11"/>
    </row>
    <row r="29" spans="1:9" s="10" customFormat="1" x14ac:dyDescent="0.25">
      <c r="A29" s="10" t="s">
        <v>24</v>
      </c>
      <c r="B29" s="32"/>
      <c r="C29" s="21">
        <v>8</v>
      </c>
      <c r="D29" s="21">
        <v>4</v>
      </c>
      <c r="E29" s="21">
        <v>8</v>
      </c>
      <c r="F29" s="21">
        <v>3</v>
      </c>
      <c r="G29" s="21">
        <v>3</v>
      </c>
      <c r="H29" s="21">
        <v>3</v>
      </c>
      <c r="I29" s="11"/>
    </row>
    <row r="30" spans="1:9" s="10" customFormat="1" x14ac:dyDescent="0.25">
      <c r="A30" s="10" t="s">
        <v>20</v>
      </c>
      <c r="B30" s="32"/>
      <c r="C30" s="21">
        <v>2</v>
      </c>
      <c r="D30" s="21">
        <v>3</v>
      </c>
      <c r="E30" s="21">
        <v>1</v>
      </c>
      <c r="F30" s="21">
        <v>2</v>
      </c>
      <c r="G30" s="21">
        <v>2</v>
      </c>
      <c r="H30" s="21">
        <v>3</v>
      </c>
      <c r="I30" s="11"/>
    </row>
    <row r="31" spans="1:9" s="10" customFormat="1" ht="30.75" customHeight="1" x14ac:dyDescent="0.25">
      <c r="A31" s="10" t="s">
        <v>40</v>
      </c>
      <c r="B31" s="32"/>
      <c r="C31" s="21">
        <v>5</v>
      </c>
      <c r="D31" s="21">
        <v>4</v>
      </c>
      <c r="E31" s="21">
        <v>4</v>
      </c>
      <c r="F31" s="21">
        <v>2</v>
      </c>
      <c r="G31" s="21">
        <v>2</v>
      </c>
      <c r="H31" s="21">
        <v>2</v>
      </c>
      <c r="I31" s="11" t="s">
        <v>78</v>
      </c>
    </row>
    <row r="32" spans="1:9" s="10" customFormat="1" x14ac:dyDescent="0.25">
      <c r="A32" s="10" t="s">
        <v>41</v>
      </c>
      <c r="B32" s="32"/>
      <c r="C32" s="21">
        <v>4</v>
      </c>
      <c r="D32" s="21">
        <v>5</v>
      </c>
      <c r="E32" s="21">
        <v>0</v>
      </c>
      <c r="F32" s="21">
        <v>2</v>
      </c>
      <c r="G32" s="21">
        <v>0</v>
      </c>
      <c r="H32" s="21">
        <v>2</v>
      </c>
      <c r="I32" s="11" t="s">
        <v>79</v>
      </c>
    </row>
    <row r="33" spans="1:9" s="15" customFormat="1" x14ac:dyDescent="0.25">
      <c r="A33" s="15" t="s">
        <v>34</v>
      </c>
      <c r="B33" s="33"/>
      <c r="C33" s="22">
        <v>8</v>
      </c>
      <c r="D33" s="22">
        <v>4</v>
      </c>
      <c r="E33" s="22">
        <v>5</v>
      </c>
      <c r="F33" s="22">
        <v>2</v>
      </c>
      <c r="G33" s="22">
        <v>2</v>
      </c>
      <c r="H33" s="22">
        <v>3</v>
      </c>
      <c r="I33" s="16" t="s">
        <v>80</v>
      </c>
    </row>
    <row r="34" spans="1:9" s="15" customFormat="1" ht="30" x14ac:dyDescent="0.25">
      <c r="A34" s="15" t="s">
        <v>83</v>
      </c>
      <c r="B34" s="33"/>
      <c r="C34" s="25">
        <v>0</v>
      </c>
      <c r="D34" s="22">
        <v>2</v>
      </c>
      <c r="E34" s="22">
        <v>2</v>
      </c>
      <c r="F34" s="22">
        <v>1</v>
      </c>
      <c r="G34" s="22">
        <v>1</v>
      </c>
      <c r="H34" s="22">
        <v>1</v>
      </c>
      <c r="I34" s="16" t="s">
        <v>119</v>
      </c>
    </row>
    <row r="35" spans="1:9" s="15" customFormat="1" ht="30" x14ac:dyDescent="0.25">
      <c r="A35" s="15" t="s">
        <v>93</v>
      </c>
      <c r="B35" s="33"/>
      <c r="C35" s="22">
        <v>1</v>
      </c>
      <c r="D35" s="22">
        <v>3</v>
      </c>
      <c r="E35" s="22">
        <v>0</v>
      </c>
      <c r="F35" s="22">
        <v>1</v>
      </c>
      <c r="G35" s="22">
        <v>0</v>
      </c>
      <c r="H35" s="22">
        <v>1</v>
      </c>
      <c r="I35" s="16" t="s">
        <v>94</v>
      </c>
    </row>
    <row r="36" spans="1:9" x14ac:dyDescent="0.25">
      <c r="C36" s="17"/>
      <c r="D36" s="17"/>
      <c r="E36" s="17"/>
      <c r="F36" s="17"/>
      <c r="G36" s="17"/>
      <c r="H36" s="17"/>
    </row>
    <row r="37" spans="1:9" x14ac:dyDescent="0.25">
      <c r="A37" t="s">
        <v>26</v>
      </c>
      <c r="C37" s="17">
        <f>SUM(C3:C36)</f>
        <v>115.19999999999999</v>
      </c>
      <c r="D37" s="17">
        <f>SUM(D3:D36)</f>
        <v>170</v>
      </c>
      <c r="E37" s="17">
        <f>SUM(E3:E36)</f>
        <v>112.9</v>
      </c>
      <c r="F37" s="17">
        <f>SUM(F3:F36)</f>
        <v>58.8</v>
      </c>
      <c r="G37" s="17">
        <f>SUM(G3:G36)</f>
        <v>47.62</v>
      </c>
      <c r="H37" s="17">
        <f>SUM(H3:H36)</f>
        <v>80.27</v>
      </c>
    </row>
    <row r="38" spans="1:9" x14ac:dyDescent="0.25">
      <c r="A38" t="s">
        <v>85</v>
      </c>
      <c r="C38" s="17">
        <v>2</v>
      </c>
      <c r="D38" s="17">
        <v>2.4</v>
      </c>
      <c r="E38" s="17">
        <v>1.6</v>
      </c>
      <c r="F38" s="17">
        <v>2.4</v>
      </c>
      <c r="G38" s="17">
        <v>1.6</v>
      </c>
      <c r="H38" s="23" t="s">
        <v>91</v>
      </c>
    </row>
    <row r="39" spans="1:9" x14ac:dyDescent="0.25">
      <c r="A39" t="s">
        <v>25</v>
      </c>
      <c r="C39" s="17">
        <f>(((C37/C38)+0.49)/5)</f>
        <v>11.617999999999999</v>
      </c>
      <c r="D39" s="17">
        <f>(((D37/D38)+0.49)/5)</f>
        <v>14.264666666666667</v>
      </c>
      <c r="E39" s="17">
        <f>(((E37/E38)+0.49)/5)</f>
        <v>14.2105</v>
      </c>
      <c r="F39" s="17">
        <f>(((F37/F38)+0.49)/5)</f>
        <v>4.9979999999999993</v>
      </c>
      <c r="G39" s="17">
        <f>(((G37/G38)+0.49)/5)</f>
        <v>6.0504999999999987</v>
      </c>
      <c r="H39" s="24" t="s">
        <v>92</v>
      </c>
    </row>
    <row r="40" spans="1:9" x14ac:dyDescent="0.25">
      <c r="A40" t="s">
        <v>27</v>
      </c>
      <c r="C40" s="5">
        <f ca="1">TODAY()+(C39*7)</f>
        <v>41566.326000000001</v>
      </c>
      <c r="D40" s="5">
        <f ca="1">TODAY()+(D39*7)</f>
        <v>41584.852666666666</v>
      </c>
      <c r="E40" s="5">
        <f ca="1">TODAY()+(E39*7)</f>
        <v>41584.4735</v>
      </c>
      <c r="F40" s="5">
        <f ca="1">D40+(F39*7)</f>
        <v>41619.838666666663</v>
      </c>
      <c r="G40" s="5">
        <f ca="1">E40+(G39*7)</f>
        <v>41626.826999999997</v>
      </c>
      <c r="H40" s="9" t="s">
        <v>90</v>
      </c>
    </row>
    <row r="42" spans="1:9" x14ac:dyDescent="0.25">
      <c r="A42" t="s">
        <v>162</v>
      </c>
      <c r="C42" s="5">
        <v>41561</v>
      </c>
      <c r="D42" s="5">
        <v>41578</v>
      </c>
      <c r="E42" s="5">
        <v>41575</v>
      </c>
      <c r="F42" s="5">
        <v>41618</v>
      </c>
      <c r="G42" s="5">
        <v>41616</v>
      </c>
    </row>
    <row r="43" spans="1:9" ht="15.75" customHeight="1" x14ac:dyDescent="0.25"/>
    <row r="44" spans="1:9" x14ac:dyDescent="0.25">
      <c r="A44" t="s">
        <v>147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H25" sqref="H25"/>
    </sheetView>
  </sheetViews>
  <sheetFormatPr defaultRowHeight="15" x14ac:dyDescent="0.25"/>
  <cols>
    <col min="1" max="1" width="33.42578125" style="48" bestFit="1" customWidth="1"/>
    <col min="2" max="2" width="5.140625" style="48" bestFit="1" customWidth="1"/>
    <col min="3" max="3" width="5" style="48" bestFit="1" customWidth="1"/>
    <col min="4" max="4" width="5.28515625" style="54" bestFit="1" customWidth="1"/>
    <col min="5" max="5" width="5.140625" style="48" bestFit="1" customWidth="1"/>
    <col min="6" max="6" width="5" style="48" bestFit="1" customWidth="1"/>
    <col min="7" max="7" width="5.28515625" style="54" bestFit="1" customWidth="1"/>
    <col min="8" max="8" width="5.140625" style="48" bestFit="1" customWidth="1"/>
    <col min="9" max="9" width="5" style="48" customWidth="1"/>
    <col min="10" max="10" width="5.28515625" style="54" bestFit="1" customWidth="1"/>
    <col min="11" max="11" width="7.28515625" style="48" bestFit="1" customWidth="1"/>
    <col min="12" max="12" width="5" style="48" bestFit="1" customWidth="1"/>
    <col min="13" max="13" width="9.140625" style="48"/>
    <col min="14" max="14" width="4.42578125" style="48" customWidth="1"/>
    <col min="15" max="15" width="101.140625" style="48" bestFit="1" customWidth="1"/>
    <col min="16" max="16384" width="9.140625" style="48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130</v>
      </c>
      <c r="L1" s="41"/>
      <c r="M1" s="42" t="s">
        <v>132</v>
      </c>
      <c r="N1" s="42"/>
      <c r="O1" s="40" t="s">
        <v>122</v>
      </c>
    </row>
    <row r="2" spans="1:15" s="40" customFormat="1" x14ac:dyDescent="0.25">
      <c r="B2" s="40" t="s">
        <v>128</v>
      </c>
      <c r="C2" s="40" t="s">
        <v>129</v>
      </c>
      <c r="D2" s="40" t="s">
        <v>125</v>
      </c>
      <c r="E2" s="40" t="s">
        <v>128</v>
      </c>
      <c r="F2" s="40" t="s">
        <v>129</v>
      </c>
      <c r="G2" s="40" t="s">
        <v>125</v>
      </c>
      <c r="H2" s="40" t="s">
        <v>128</v>
      </c>
      <c r="I2" s="40" t="s">
        <v>129</v>
      </c>
      <c r="J2" s="40" t="s">
        <v>125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124</v>
      </c>
      <c r="C3" s="43"/>
      <c r="F3" s="43"/>
      <c r="I3" s="43"/>
      <c r="M3" s="42"/>
      <c r="N3" s="42"/>
    </row>
    <row r="4" spans="1:15" x14ac:dyDescent="0.25">
      <c r="A4" s="48" t="s">
        <v>158</v>
      </c>
      <c r="C4" s="53">
        <v>1</v>
      </c>
      <c r="D4" s="54" t="s">
        <v>153</v>
      </c>
      <c r="E4" s="48">
        <v>5</v>
      </c>
      <c r="F4" s="53">
        <v>5</v>
      </c>
      <c r="G4" s="54" t="s">
        <v>136</v>
      </c>
      <c r="H4" s="48">
        <v>1</v>
      </c>
      <c r="I4" s="53">
        <v>1</v>
      </c>
      <c r="J4" s="54" t="s">
        <v>127</v>
      </c>
      <c r="O4" s="48" t="s">
        <v>142</v>
      </c>
    </row>
    <row r="5" spans="1:15" x14ac:dyDescent="0.25">
      <c r="A5" s="48" t="s">
        <v>159</v>
      </c>
      <c r="C5" s="53">
        <v>1</v>
      </c>
      <c r="D5" s="54" t="s">
        <v>153</v>
      </c>
      <c r="E5" s="48">
        <v>2</v>
      </c>
      <c r="F5" s="53">
        <v>2</v>
      </c>
      <c r="G5" s="54" t="s">
        <v>136</v>
      </c>
      <c r="I5" s="53"/>
    </row>
    <row r="6" spans="1:15" x14ac:dyDescent="0.25">
      <c r="A6" s="48" t="s">
        <v>123</v>
      </c>
      <c r="B6" s="48">
        <v>0.5</v>
      </c>
      <c r="C6" s="53">
        <v>0.5</v>
      </c>
      <c r="D6" s="54" t="s">
        <v>144</v>
      </c>
      <c r="E6" s="48">
        <v>0.5</v>
      </c>
      <c r="F6" s="53">
        <v>0.5</v>
      </c>
      <c r="G6" s="54" t="s">
        <v>138</v>
      </c>
      <c r="H6" s="48">
        <v>0.5</v>
      </c>
      <c r="I6" s="53">
        <v>0.5</v>
      </c>
      <c r="J6" s="54" t="s">
        <v>127</v>
      </c>
      <c r="O6" s="48" t="s">
        <v>131</v>
      </c>
    </row>
    <row r="7" spans="1:15" x14ac:dyDescent="0.25">
      <c r="A7" s="48" t="s">
        <v>126</v>
      </c>
      <c r="C7" s="53"/>
      <c r="F7" s="53"/>
      <c r="H7" s="48">
        <v>1</v>
      </c>
      <c r="I7" s="53">
        <v>1</v>
      </c>
      <c r="J7" s="54" t="s">
        <v>127</v>
      </c>
      <c r="O7" s="48" t="s">
        <v>139</v>
      </c>
    </row>
    <row r="8" spans="1:15" x14ac:dyDescent="0.25">
      <c r="A8" s="48" t="s">
        <v>3</v>
      </c>
      <c r="B8" s="48">
        <v>1</v>
      </c>
      <c r="C8" s="53">
        <v>1</v>
      </c>
      <c r="D8" s="54" t="s">
        <v>144</v>
      </c>
      <c r="E8" s="48">
        <v>2</v>
      </c>
      <c r="F8" s="53">
        <v>2</v>
      </c>
      <c r="G8" s="54" t="s">
        <v>140</v>
      </c>
      <c r="H8" s="48">
        <v>5</v>
      </c>
      <c r="I8" s="53">
        <v>5</v>
      </c>
      <c r="J8" s="54" t="s">
        <v>127</v>
      </c>
      <c r="O8" s="48" t="s">
        <v>146</v>
      </c>
    </row>
    <row r="9" spans="1:15" x14ac:dyDescent="0.25">
      <c r="A9" s="48" t="s">
        <v>155</v>
      </c>
      <c r="B9" s="48">
        <v>2</v>
      </c>
      <c r="C9" s="53">
        <v>0</v>
      </c>
      <c r="D9" s="54" t="s">
        <v>145</v>
      </c>
      <c r="E9" s="48">
        <v>1</v>
      </c>
      <c r="F9" s="53">
        <v>0</v>
      </c>
      <c r="G9" s="54" t="s">
        <v>141</v>
      </c>
      <c r="I9" s="53"/>
      <c r="O9" s="44"/>
    </row>
    <row r="10" spans="1:15" x14ac:dyDescent="0.25">
      <c r="A10" s="48" t="s">
        <v>156</v>
      </c>
      <c r="B10" s="55">
        <v>0</v>
      </c>
      <c r="C10" s="53">
        <v>0</v>
      </c>
      <c r="D10" s="54" t="s">
        <v>145</v>
      </c>
      <c r="E10" s="48">
        <v>2</v>
      </c>
      <c r="F10" s="53">
        <v>1</v>
      </c>
      <c r="G10" s="54" t="s">
        <v>141</v>
      </c>
      <c r="I10" s="53"/>
      <c r="O10" s="44"/>
    </row>
    <row r="11" spans="1:15" x14ac:dyDescent="0.25">
      <c r="A11" s="48" t="s">
        <v>157</v>
      </c>
      <c r="B11" s="55">
        <v>1</v>
      </c>
      <c r="C11" s="53">
        <v>1</v>
      </c>
      <c r="D11" s="54" t="s">
        <v>144</v>
      </c>
      <c r="E11" s="48">
        <v>5</v>
      </c>
      <c r="F11" s="53">
        <v>5</v>
      </c>
      <c r="G11" s="54" t="s">
        <v>141</v>
      </c>
      <c r="I11" s="53"/>
      <c r="O11" s="44" t="s">
        <v>154</v>
      </c>
    </row>
    <row r="12" spans="1:15" x14ac:dyDescent="0.25">
      <c r="A12" s="48" t="s">
        <v>150</v>
      </c>
      <c r="C12" s="53"/>
      <c r="D12" s="54" t="s">
        <v>153</v>
      </c>
      <c r="E12" s="48">
        <v>7</v>
      </c>
      <c r="F12" s="53">
        <v>7</v>
      </c>
      <c r="G12" s="54" t="s">
        <v>140</v>
      </c>
      <c r="I12" s="53"/>
      <c r="O12" s="44"/>
    </row>
    <row r="13" spans="1:15" x14ac:dyDescent="0.25">
      <c r="A13" s="48" t="s">
        <v>152</v>
      </c>
      <c r="C13" s="53"/>
      <c r="D13" s="54" t="s">
        <v>145</v>
      </c>
      <c r="E13" s="48">
        <v>2</v>
      </c>
      <c r="F13" s="53">
        <v>2</v>
      </c>
      <c r="G13" s="54" t="s">
        <v>140</v>
      </c>
      <c r="I13" s="53"/>
      <c r="O13" s="44"/>
    </row>
    <row r="14" spans="1:15" x14ac:dyDescent="0.25">
      <c r="A14" s="48" t="s">
        <v>151</v>
      </c>
      <c r="C14" s="53"/>
      <c r="D14" s="54" t="s">
        <v>145</v>
      </c>
      <c r="E14" s="48">
        <v>2</v>
      </c>
      <c r="F14" s="53">
        <v>2</v>
      </c>
      <c r="G14" s="54" t="s">
        <v>140</v>
      </c>
      <c r="I14" s="53"/>
      <c r="O14" s="44"/>
    </row>
    <row r="15" spans="1:15" x14ac:dyDescent="0.25">
      <c r="A15" s="55" t="s">
        <v>169</v>
      </c>
      <c r="C15" s="53"/>
      <c r="F15" s="53"/>
      <c r="H15" s="48">
        <v>0.1</v>
      </c>
      <c r="I15" s="53">
        <v>0.1</v>
      </c>
      <c r="J15" s="54" t="s">
        <v>170</v>
      </c>
      <c r="O15" s="44"/>
    </row>
    <row r="16" spans="1:15" x14ac:dyDescent="0.25">
      <c r="A16" s="55" t="s">
        <v>171</v>
      </c>
      <c r="C16" s="53"/>
      <c r="F16" s="53"/>
      <c r="H16" s="48">
        <v>0.5</v>
      </c>
      <c r="I16" s="53">
        <v>0.5</v>
      </c>
      <c r="J16" s="54" t="s">
        <v>170</v>
      </c>
      <c r="O16" s="44"/>
    </row>
    <row r="17" spans="1:15" x14ac:dyDescent="0.25">
      <c r="A17" s="55" t="s">
        <v>172</v>
      </c>
      <c r="C17" s="53"/>
      <c r="F17" s="53"/>
      <c r="H17" s="48">
        <v>0.5</v>
      </c>
      <c r="I17" s="53">
        <v>0.5</v>
      </c>
      <c r="J17" s="54" t="s">
        <v>170</v>
      </c>
      <c r="O17" s="44"/>
    </row>
    <row r="18" spans="1:15" x14ac:dyDescent="0.25">
      <c r="A18" s="55" t="s">
        <v>173</v>
      </c>
      <c r="B18" s="48">
        <v>0.2</v>
      </c>
      <c r="C18" s="53">
        <v>0.2</v>
      </c>
      <c r="D18" s="54" t="s">
        <v>145</v>
      </c>
      <c r="F18" s="53"/>
      <c r="G18" s="54" t="s">
        <v>138</v>
      </c>
      <c r="I18" s="53"/>
      <c r="O18" s="44"/>
    </row>
    <row r="19" spans="1:15" x14ac:dyDescent="0.25">
      <c r="A19" s="55" t="s">
        <v>185</v>
      </c>
      <c r="C19" s="53"/>
      <c r="E19" s="48">
        <v>2</v>
      </c>
      <c r="F19" s="53">
        <v>2</v>
      </c>
      <c r="G19" s="54" t="s">
        <v>136</v>
      </c>
      <c r="H19" s="55">
        <v>2</v>
      </c>
      <c r="I19" s="53">
        <v>2</v>
      </c>
      <c r="J19" s="54" t="s">
        <v>127</v>
      </c>
      <c r="O19" s="49" t="s">
        <v>186</v>
      </c>
    </row>
    <row r="20" spans="1:15" x14ac:dyDescent="0.25">
      <c r="C20" s="55"/>
      <c r="F20" s="55"/>
      <c r="I20" s="55"/>
      <c r="O20" s="44"/>
    </row>
    <row r="21" spans="1:15" x14ac:dyDescent="0.25">
      <c r="A21" s="48" t="s">
        <v>135</v>
      </c>
      <c r="B21" s="48">
        <f>SUM(B4:B20)</f>
        <v>4.7</v>
      </c>
      <c r="C21" s="55">
        <f>SUM(C4:C20)</f>
        <v>4.7</v>
      </c>
      <c r="E21" s="48">
        <f>SUM(E4:E20)</f>
        <v>30.5</v>
      </c>
      <c r="F21" s="55">
        <f>SUM(F4:F20)</f>
        <v>28.5</v>
      </c>
      <c r="H21" s="48">
        <f>SUM(H4:H20)</f>
        <v>10.6</v>
      </c>
      <c r="I21" s="55">
        <f>SUM(I4:I20)</f>
        <v>10.6</v>
      </c>
      <c r="K21" s="48">
        <f>E21*B23</f>
        <v>9.15</v>
      </c>
      <c r="L21" s="48">
        <f>H21*B23</f>
        <v>3.1799999999999997</v>
      </c>
      <c r="M21" s="48">
        <f>(E21+H21)*B24</f>
        <v>12.33</v>
      </c>
      <c r="O21" s="44"/>
    </row>
    <row r="22" spans="1:15" x14ac:dyDescent="0.25">
      <c r="C22" s="55"/>
      <c r="F22" s="55"/>
      <c r="I22" s="55"/>
    </row>
    <row r="23" spans="1:15" x14ac:dyDescent="0.25">
      <c r="A23" s="48" t="s">
        <v>55</v>
      </c>
      <c r="B23" s="48">
        <v>0.3</v>
      </c>
    </row>
    <row r="24" spans="1:15" x14ac:dyDescent="0.25">
      <c r="A24" s="48" t="s">
        <v>133</v>
      </c>
      <c r="B24" s="4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20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 x14ac:dyDescent="0.25">
      <c r="A1" s="27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130</v>
      </c>
      <c r="L1" s="39"/>
      <c r="M1" s="35" t="s">
        <v>132</v>
      </c>
      <c r="N1" s="35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5"/>
      <c r="N2" s="35"/>
    </row>
    <row r="3" spans="1:15" s="27" customFormat="1" x14ac:dyDescent="0.25">
      <c r="A3" s="27" t="s">
        <v>124</v>
      </c>
      <c r="C3" s="34"/>
      <c r="F3" s="34"/>
      <c r="I3" s="34"/>
      <c r="M3" s="35"/>
      <c r="N3" s="35"/>
    </row>
    <row r="4" spans="1:15" x14ac:dyDescent="0.25">
      <c r="A4" t="s">
        <v>68</v>
      </c>
      <c r="B4" s="14">
        <v>0</v>
      </c>
      <c r="C4" s="38">
        <v>0</v>
      </c>
      <c r="D4" s="14"/>
      <c r="E4" s="14">
        <v>0</v>
      </c>
      <c r="F4" s="38">
        <v>0</v>
      </c>
      <c r="G4" s="14"/>
      <c r="H4">
        <v>0.5</v>
      </c>
      <c r="I4" s="36">
        <v>0.5</v>
      </c>
      <c r="J4" t="s">
        <v>170</v>
      </c>
    </row>
    <row r="5" spans="1:15" x14ac:dyDescent="0.25">
      <c r="A5" t="s">
        <v>174</v>
      </c>
      <c r="B5">
        <v>0</v>
      </c>
      <c r="C5" s="36">
        <v>0</v>
      </c>
      <c r="E5">
        <v>0</v>
      </c>
      <c r="F5" s="36">
        <v>0</v>
      </c>
      <c r="H5">
        <v>0.5</v>
      </c>
      <c r="I5" s="36">
        <v>0.5</v>
      </c>
      <c r="J5" t="s">
        <v>170</v>
      </c>
    </row>
    <row r="6" spans="1:15" x14ac:dyDescent="0.25">
      <c r="A6" t="s">
        <v>175</v>
      </c>
      <c r="B6">
        <v>0</v>
      </c>
      <c r="C6" s="36">
        <v>0</v>
      </c>
      <c r="E6">
        <v>0</v>
      </c>
      <c r="F6" s="36">
        <v>0</v>
      </c>
      <c r="H6">
        <v>0.3</v>
      </c>
      <c r="I6" s="36">
        <v>0.3</v>
      </c>
      <c r="J6" t="s">
        <v>170</v>
      </c>
    </row>
    <row r="7" spans="1:15" x14ac:dyDescent="0.25">
      <c r="A7" t="s">
        <v>176</v>
      </c>
      <c r="C7" s="36"/>
      <c r="F7" s="36"/>
      <c r="H7">
        <v>1</v>
      </c>
      <c r="I7" s="36">
        <v>1</v>
      </c>
      <c r="J7" t="s">
        <v>170</v>
      </c>
    </row>
    <row r="8" spans="1:15" x14ac:dyDescent="0.25">
      <c r="A8" t="s">
        <v>177</v>
      </c>
      <c r="C8" s="36"/>
      <c r="F8" s="36"/>
      <c r="H8">
        <v>1</v>
      </c>
      <c r="I8" s="36">
        <v>1</v>
      </c>
      <c r="J8" t="s">
        <v>170</v>
      </c>
    </row>
    <row r="9" spans="1:15" x14ac:dyDescent="0.25">
      <c r="A9" t="s">
        <v>178</v>
      </c>
      <c r="C9" s="36"/>
      <c r="D9" t="s">
        <v>138</v>
      </c>
      <c r="F9" s="36"/>
      <c r="I9" s="36"/>
      <c r="J9" t="s">
        <v>170</v>
      </c>
    </row>
    <row r="10" spans="1:15" x14ac:dyDescent="0.25">
      <c r="C10" s="36"/>
      <c r="F10" s="36"/>
      <c r="I10" s="36"/>
    </row>
    <row r="11" spans="1:15" x14ac:dyDescent="0.25">
      <c r="C11" s="36"/>
      <c r="F11" s="36"/>
      <c r="I11" s="36"/>
    </row>
    <row r="13" spans="1:15" x14ac:dyDescent="0.25">
      <c r="A13" t="s">
        <v>135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55</v>
      </c>
      <c r="B15">
        <v>0.3</v>
      </c>
    </row>
    <row r="16" spans="1:15" x14ac:dyDescent="0.25">
      <c r="A16" s="28" t="s">
        <v>133</v>
      </c>
      <c r="B1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7" customFormat="1" x14ac:dyDescent="0.25">
      <c r="A1" s="27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130</v>
      </c>
      <c r="L1" s="39"/>
      <c r="M1" s="35" t="s">
        <v>132</v>
      </c>
      <c r="N1" s="35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5"/>
      <c r="N2" s="35"/>
    </row>
    <row r="3" spans="1:15" s="27" customFormat="1" x14ac:dyDescent="0.25">
      <c r="A3" s="27" t="s">
        <v>124</v>
      </c>
      <c r="C3" s="34"/>
      <c r="F3" s="34"/>
      <c r="I3" s="34"/>
      <c r="M3" s="35"/>
      <c r="N3" s="35"/>
    </row>
    <row r="4" spans="1:15" x14ac:dyDescent="0.25">
      <c r="A4" t="s">
        <v>69</v>
      </c>
      <c r="B4">
        <v>0.5</v>
      </c>
      <c r="C4" s="36">
        <v>0.5</v>
      </c>
      <c r="E4">
        <v>1</v>
      </c>
      <c r="F4" s="36">
        <v>1</v>
      </c>
      <c r="H4">
        <v>0.2</v>
      </c>
      <c r="I4" s="36">
        <v>0.2</v>
      </c>
    </row>
    <row r="5" spans="1:15" x14ac:dyDescent="0.25">
      <c r="A5" t="s">
        <v>70</v>
      </c>
      <c r="B5">
        <v>1.5</v>
      </c>
      <c r="C5" s="36">
        <v>1.5</v>
      </c>
      <c r="E5">
        <v>1</v>
      </c>
      <c r="F5" s="36">
        <v>1</v>
      </c>
      <c r="H5">
        <v>3</v>
      </c>
      <c r="I5" s="36">
        <v>3</v>
      </c>
    </row>
    <row r="6" spans="1:15" x14ac:dyDescent="0.25">
      <c r="A6" s="34" t="s">
        <v>179</v>
      </c>
      <c r="C6" s="36"/>
      <c r="F6" s="36"/>
      <c r="H6">
        <v>0.2</v>
      </c>
      <c r="I6" s="36">
        <v>0.2</v>
      </c>
      <c r="J6" t="s">
        <v>170</v>
      </c>
    </row>
    <row r="8" spans="1:15" x14ac:dyDescent="0.25">
      <c r="A8" t="s">
        <v>135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55</v>
      </c>
      <c r="B10">
        <v>0.3</v>
      </c>
    </row>
    <row r="11" spans="1:15" x14ac:dyDescent="0.25">
      <c r="A11" s="28" t="s">
        <v>133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 x14ac:dyDescent="0.25">
      <c r="A1" s="27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130</v>
      </c>
      <c r="L1" s="39"/>
      <c r="M1" s="35" t="s">
        <v>132</v>
      </c>
      <c r="N1" s="35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34" t="s">
        <v>129</v>
      </c>
      <c r="G2" s="27" t="s">
        <v>125</v>
      </c>
      <c r="H2" s="27" t="s">
        <v>128</v>
      </c>
      <c r="I2" s="34" t="s">
        <v>129</v>
      </c>
      <c r="J2" s="27" t="s">
        <v>125</v>
      </c>
      <c r="K2" s="27" t="s">
        <v>6</v>
      </c>
      <c r="L2" s="27" t="s">
        <v>7</v>
      </c>
      <c r="M2" s="35"/>
      <c r="N2" s="35"/>
    </row>
    <row r="3" spans="1:15" s="27" customFormat="1" x14ac:dyDescent="0.25">
      <c r="A3" s="27" t="s">
        <v>124</v>
      </c>
      <c r="C3" s="34"/>
      <c r="F3" s="34"/>
      <c r="I3" s="34"/>
      <c r="M3" s="35"/>
      <c r="N3" s="35"/>
    </row>
    <row r="4" spans="1:15" x14ac:dyDescent="0.25">
      <c r="A4" t="s">
        <v>71</v>
      </c>
      <c r="B4">
        <v>1</v>
      </c>
      <c r="C4" s="36">
        <v>1</v>
      </c>
      <c r="E4">
        <v>0.5</v>
      </c>
      <c r="F4" s="36">
        <v>0.5</v>
      </c>
      <c r="H4">
        <v>1</v>
      </c>
      <c r="I4" s="36">
        <v>1</v>
      </c>
    </row>
    <row r="5" spans="1:15" x14ac:dyDescent="0.25">
      <c r="A5" t="s">
        <v>72</v>
      </c>
      <c r="B5">
        <v>1.5</v>
      </c>
      <c r="C5" s="36">
        <v>1.5</v>
      </c>
      <c r="E5">
        <v>1</v>
      </c>
      <c r="F5" s="36">
        <v>1</v>
      </c>
      <c r="H5">
        <v>1</v>
      </c>
      <c r="I5" s="36">
        <v>1</v>
      </c>
      <c r="O5" t="s">
        <v>167</v>
      </c>
    </row>
    <row r="6" spans="1:15" x14ac:dyDescent="0.25">
      <c r="A6" t="s">
        <v>73</v>
      </c>
      <c r="B6">
        <v>1</v>
      </c>
      <c r="C6" s="36">
        <v>1</v>
      </c>
      <c r="E6">
        <v>1.5</v>
      </c>
      <c r="F6" s="36">
        <v>1.5</v>
      </c>
      <c r="H6">
        <v>1</v>
      </c>
      <c r="I6" s="36">
        <v>1</v>
      </c>
    </row>
    <row r="7" spans="1:15" x14ac:dyDescent="0.25">
      <c r="A7" t="s">
        <v>164</v>
      </c>
      <c r="C7" s="36"/>
      <c r="F7" s="36"/>
      <c r="I7" s="36"/>
      <c r="O7" t="s">
        <v>168</v>
      </c>
    </row>
    <row r="9" spans="1:15" x14ac:dyDescent="0.25">
      <c r="A9" t="s">
        <v>135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55</v>
      </c>
      <c r="B11">
        <v>0.3</v>
      </c>
    </row>
    <row r="12" spans="1:15" x14ac:dyDescent="0.25">
      <c r="A12" s="28" t="s">
        <v>133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 x14ac:dyDescent="0.25">
      <c r="A1" s="27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130</v>
      </c>
      <c r="L1" s="39"/>
      <c r="M1" s="35" t="s">
        <v>132</v>
      </c>
      <c r="N1" s="35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5"/>
      <c r="N2" s="35"/>
    </row>
    <row r="3" spans="1:15" s="27" customFormat="1" x14ac:dyDescent="0.25">
      <c r="A3" s="27" t="s">
        <v>124</v>
      </c>
      <c r="C3" s="34"/>
      <c r="F3" s="34"/>
      <c r="I3" s="34"/>
      <c r="M3" s="35"/>
      <c r="N3" s="35"/>
    </row>
    <row r="4" spans="1:15" x14ac:dyDescent="0.25">
      <c r="A4" t="s">
        <v>60</v>
      </c>
      <c r="B4">
        <v>0.1</v>
      </c>
      <c r="C4" s="36">
        <v>0.1</v>
      </c>
      <c r="E4">
        <v>0</v>
      </c>
      <c r="F4" s="36">
        <v>0</v>
      </c>
      <c r="H4">
        <v>0.4</v>
      </c>
      <c r="I4" s="36">
        <v>0.4</v>
      </c>
      <c r="J4" t="s">
        <v>127</v>
      </c>
    </row>
    <row r="5" spans="1:15" x14ac:dyDescent="0.25">
      <c r="A5" t="s">
        <v>61</v>
      </c>
      <c r="B5">
        <v>0.1</v>
      </c>
      <c r="C5" s="36">
        <v>0.1</v>
      </c>
      <c r="F5" s="36"/>
      <c r="H5">
        <v>0.1</v>
      </c>
      <c r="I5" s="36">
        <v>0.1</v>
      </c>
      <c r="J5" t="s">
        <v>127</v>
      </c>
    </row>
    <row r="6" spans="1:15" ht="30" x14ac:dyDescent="0.25">
      <c r="A6" t="s">
        <v>62</v>
      </c>
      <c r="B6">
        <v>0.2</v>
      </c>
      <c r="C6" s="36">
        <v>0.2</v>
      </c>
      <c r="E6">
        <v>0.2</v>
      </c>
      <c r="F6" s="36">
        <v>0.2</v>
      </c>
      <c r="H6">
        <v>0.5</v>
      </c>
      <c r="I6" s="36">
        <v>0.5</v>
      </c>
      <c r="J6" t="s">
        <v>127</v>
      </c>
      <c r="O6" s="1" t="s">
        <v>63</v>
      </c>
    </row>
    <row r="7" spans="1:15" x14ac:dyDescent="0.25">
      <c r="A7" t="s">
        <v>64</v>
      </c>
      <c r="B7">
        <v>0.3</v>
      </c>
      <c r="C7" s="36">
        <v>0.3</v>
      </c>
      <c r="E7">
        <v>1.5</v>
      </c>
      <c r="F7" s="36">
        <v>1.5</v>
      </c>
      <c r="H7">
        <v>0.4</v>
      </c>
      <c r="I7" s="36">
        <v>0.4</v>
      </c>
      <c r="J7" t="s">
        <v>127</v>
      </c>
    </row>
    <row r="8" spans="1:15" x14ac:dyDescent="0.25">
      <c r="A8" t="s">
        <v>65</v>
      </c>
      <c r="B8">
        <v>0.2</v>
      </c>
      <c r="C8" s="36">
        <v>0.2</v>
      </c>
      <c r="E8">
        <v>0.7</v>
      </c>
      <c r="F8" s="36">
        <v>0.7</v>
      </c>
      <c r="H8">
        <v>0.6</v>
      </c>
      <c r="I8" s="36">
        <v>0.6</v>
      </c>
      <c r="J8" t="s">
        <v>127</v>
      </c>
    </row>
    <row r="9" spans="1:15" x14ac:dyDescent="0.25">
      <c r="A9" t="s">
        <v>66</v>
      </c>
      <c r="B9">
        <v>0.2</v>
      </c>
      <c r="C9" s="36">
        <v>0.2</v>
      </c>
      <c r="E9">
        <v>0.6</v>
      </c>
      <c r="F9" s="36">
        <v>0.6</v>
      </c>
      <c r="H9">
        <v>2</v>
      </c>
      <c r="I9" s="36">
        <v>2</v>
      </c>
      <c r="J9" t="s">
        <v>127</v>
      </c>
    </row>
    <row r="10" spans="1:15" x14ac:dyDescent="0.25">
      <c r="A10" t="s">
        <v>67</v>
      </c>
      <c r="B10">
        <v>1.2</v>
      </c>
      <c r="C10" s="36">
        <v>1.2</v>
      </c>
      <c r="E10">
        <v>0.9</v>
      </c>
      <c r="F10" s="36">
        <v>0.9</v>
      </c>
      <c r="H10">
        <v>0.1</v>
      </c>
      <c r="I10" s="36">
        <v>0.1</v>
      </c>
      <c r="J10" t="s">
        <v>127</v>
      </c>
    </row>
    <row r="11" spans="1:15" x14ac:dyDescent="0.25">
      <c r="C11" s="37"/>
      <c r="F11" s="37"/>
      <c r="I11" s="37"/>
    </row>
    <row r="12" spans="1:15" x14ac:dyDescent="0.25">
      <c r="A12" t="s">
        <v>135</v>
      </c>
      <c r="B12">
        <f>SUM(B4:B11)</f>
        <v>2.2999999999999998</v>
      </c>
      <c r="C12" s="37">
        <f>SUM(C4:C11)</f>
        <v>2.2999999999999998</v>
      </c>
      <c r="E12">
        <f>SUM(E4:E11)</f>
        <v>3.9</v>
      </c>
      <c r="F12" s="37">
        <f>SUM(F4:F11)</f>
        <v>3.9</v>
      </c>
      <c r="H12">
        <f>SUM(H4:H11)</f>
        <v>4.0999999999999996</v>
      </c>
      <c r="I12" s="37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37"/>
      <c r="F13" s="37"/>
      <c r="I13" s="37"/>
    </row>
    <row r="14" spans="1:15" x14ac:dyDescent="0.25">
      <c r="A14" t="s">
        <v>55</v>
      </c>
      <c r="B14">
        <v>0.3</v>
      </c>
    </row>
    <row r="15" spans="1:15" x14ac:dyDescent="0.25">
      <c r="A15" s="28" t="s">
        <v>133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 x14ac:dyDescent="0.25">
      <c r="A1" s="27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130</v>
      </c>
      <c r="L1" s="39"/>
      <c r="M1" s="35" t="s">
        <v>132</v>
      </c>
      <c r="N1" s="35"/>
      <c r="O1" s="27" t="s">
        <v>122</v>
      </c>
    </row>
    <row r="2" spans="1:15" s="27" customFormat="1" x14ac:dyDescent="0.25">
      <c r="B2" s="27" t="s">
        <v>128</v>
      </c>
      <c r="C2" s="27" t="s">
        <v>129</v>
      </c>
      <c r="D2" s="27" t="s">
        <v>125</v>
      </c>
      <c r="E2" s="27" t="s">
        <v>128</v>
      </c>
      <c r="F2" s="27" t="s">
        <v>129</v>
      </c>
      <c r="G2" s="27" t="s">
        <v>125</v>
      </c>
      <c r="H2" s="27" t="s">
        <v>128</v>
      </c>
      <c r="I2" s="27" t="s">
        <v>129</v>
      </c>
      <c r="J2" s="27" t="s">
        <v>125</v>
      </c>
      <c r="K2" s="27" t="s">
        <v>6</v>
      </c>
      <c r="L2" s="27" t="s">
        <v>7</v>
      </c>
      <c r="M2" s="35"/>
      <c r="N2" s="35"/>
    </row>
    <row r="3" spans="1:15" s="27" customFormat="1" x14ac:dyDescent="0.25">
      <c r="A3" s="27" t="s">
        <v>124</v>
      </c>
      <c r="C3" s="34"/>
      <c r="F3" s="34"/>
      <c r="I3" s="34"/>
      <c r="M3" s="35"/>
      <c r="N3" s="35"/>
    </row>
    <row r="4" spans="1:15" x14ac:dyDescent="0.25">
      <c r="A4" t="s">
        <v>43</v>
      </c>
      <c r="B4">
        <v>1</v>
      </c>
      <c r="C4" s="36">
        <v>1</v>
      </c>
      <c r="E4">
        <v>1</v>
      </c>
      <c r="F4" s="36">
        <v>1</v>
      </c>
      <c r="H4">
        <v>0.5</v>
      </c>
      <c r="I4" s="36">
        <v>0.5</v>
      </c>
      <c r="J4" t="s">
        <v>127</v>
      </c>
    </row>
    <row r="5" spans="1:15" x14ac:dyDescent="0.25">
      <c r="A5" t="s">
        <v>44</v>
      </c>
      <c r="B5">
        <v>0.1</v>
      </c>
      <c r="C5" s="36">
        <v>0.1</v>
      </c>
      <c r="E5">
        <v>0</v>
      </c>
      <c r="F5" s="36">
        <v>0</v>
      </c>
      <c r="H5">
        <v>0.3</v>
      </c>
      <c r="I5" s="36">
        <v>0.3</v>
      </c>
      <c r="J5" t="s">
        <v>127</v>
      </c>
    </row>
    <row r="6" spans="1:15" x14ac:dyDescent="0.25">
      <c r="A6" t="s">
        <v>45</v>
      </c>
      <c r="B6">
        <v>1.5</v>
      </c>
      <c r="C6" s="36">
        <v>1.5</v>
      </c>
      <c r="E6">
        <v>0.4</v>
      </c>
      <c r="F6" s="36">
        <v>0.4</v>
      </c>
      <c r="H6">
        <v>0.6</v>
      </c>
      <c r="I6" s="36">
        <v>0.6</v>
      </c>
      <c r="J6" t="s">
        <v>127</v>
      </c>
    </row>
    <row r="7" spans="1:15" x14ac:dyDescent="0.25">
      <c r="A7" t="s">
        <v>46</v>
      </c>
      <c r="B7">
        <v>0</v>
      </c>
      <c r="C7" s="36">
        <v>0</v>
      </c>
      <c r="E7">
        <v>0.3</v>
      </c>
      <c r="F7" s="36">
        <v>0.3</v>
      </c>
      <c r="H7">
        <v>0</v>
      </c>
      <c r="I7" s="36">
        <v>0</v>
      </c>
      <c r="J7" t="s">
        <v>127</v>
      </c>
    </row>
    <row r="8" spans="1:15" x14ac:dyDescent="0.25">
      <c r="A8" t="s">
        <v>47</v>
      </c>
      <c r="B8">
        <v>0.3</v>
      </c>
      <c r="C8" s="36">
        <v>0.3</v>
      </c>
      <c r="E8">
        <v>0.2</v>
      </c>
      <c r="F8" s="36">
        <v>0.2</v>
      </c>
      <c r="H8">
        <v>0.8</v>
      </c>
      <c r="I8" s="36">
        <v>0.8</v>
      </c>
      <c r="J8" t="s">
        <v>127</v>
      </c>
    </row>
    <row r="9" spans="1:15" x14ac:dyDescent="0.25">
      <c r="A9" t="s">
        <v>48</v>
      </c>
      <c r="B9">
        <v>2</v>
      </c>
      <c r="C9" s="36">
        <v>2</v>
      </c>
      <c r="E9">
        <v>1</v>
      </c>
      <c r="F9" s="36">
        <v>1</v>
      </c>
      <c r="H9">
        <v>2.5</v>
      </c>
      <c r="I9" s="36">
        <v>2.5</v>
      </c>
      <c r="J9" t="s">
        <v>127</v>
      </c>
    </row>
    <row r="10" spans="1:15" x14ac:dyDescent="0.25">
      <c r="A10" t="s">
        <v>49</v>
      </c>
      <c r="B10">
        <v>0.2</v>
      </c>
      <c r="C10" s="36">
        <v>0.2</v>
      </c>
      <c r="E10">
        <v>0</v>
      </c>
      <c r="F10" s="36">
        <v>0</v>
      </c>
      <c r="H10">
        <v>0.3</v>
      </c>
      <c r="I10" s="36">
        <v>0.3</v>
      </c>
      <c r="J10" t="s">
        <v>127</v>
      </c>
    </row>
    <row r="11" spans="1:15" x14ac:dyDescent="0.25">
      <c r="A11" t="s">
        <v>50</v>
      </c>
      <c r="B11">
        <v>0.5</v>
      </c>
      <c r="C11" s="36">
        <v>0.5</v>
      </c>
      <c r="E11">
        <v>0</v>
      </c>
      <c r="F11" s="36">
        <v>0</v>
      </c>
      <c r="H11">
        <v>0.1</v>
      </c>
      <c r="I11" s="36">
        <v>0.1</v>
      </c>
      <c r="J11" t="s">
        <v>127</v>
      </c>
    </row>
    <row r="12" spans="1:15" x14ac:dyDescent="0.25">
      <c r="A12" t="s">
        <v>53</v>
      </c>
      <c r="B12">
        <v>1.2</v>
      </c>
      <c r="C12" s="36">
        <v>1.2</v>
      </c>
      <c r="E12">
        <v>1.5</v>
      </c>
      <c r="F12" s="36">
        <v>1.5</v>
      </c>
      <c r="H12">
        <v>1.5</v>
      </c>
      <c r="I12" s="36">
        <v>1.5</v>
      </c>
      <c r="J12" t="s">
        <v>127</v>
      </c>
    </row>
    <row r="13" spans="1:15" x14ac:dyDescent="0.25">
      <c r="A13" t="s">
        <v>163</v>
      </c>
      <c r="B13">
        <v>0</v>
      </c>
      <c r="C13" s="36">
        <v>0</v>
      </c>
      <c r="E13">
        <v>0</v>
      </c>
      <c r="F13" s="36">
        <v>0</v>
      </c>
      <c r="H13">
        <v>0</v>
      </c>
      <c r="I13" s="36">
        <v>0</v>
      </c>
      <c r="J13" t="s">
        <v>127</v>
      </c>
    </row>
    <row r="14" spans="1:15" x14ac:dyDescent="0.25">
      <c r="A14" t="s">
        <v>51</v>
      </c>
      <c r="B14">
        <v>1.75</v>
      </c>
      <c r="C14" s="36">
        <v>1.75</v>
      </c>
      <c r="E14">
        <v>3</v>
      </c>
      <c r="F14" s="36">
        <v>3</v>
      </c>
      <c r="H14">
        <v>3</v>
      </c>
      <c r="I14" s="36">
        <v>3</v>
      </c>
      <c r="J14" t="s">
        <v>127</v>
      </c>
    </row>
    <row r="15" spans="1:15" x14ac:dyDescent="0.25">
      <c r="A15" t="s">
        <v>52</v>
      </c>
      <c r="B15">
        <v>0.75</v>
      </c>
      <c r="C15" s="36">
        <v>0.75</v>
      </c>
      <c r="E15">
        <v>2</v>
      </c>
      <c r="F15" s="36">
        <v>2</v>
      </c>
      <c r="H15">
        <v>3</v>
      </c>
      <c r="I15" s="36">
        <v>3</v>
      </c>
      <c r="J15" t="s">
        <v>127</v>
      </c>
    </row>
    <row r="16" spans="1:15" x14ac:dyDescent="0.25">
      <c r="A16" t="s">
        <v>14</v>
      </c>
      <c r="B16">
        <v>0</v>
      </c>
      <c r="C16" s="36">
        <v>0</v>
      </c>
      <c r="E16">
        <v>0</v>
      </c>
      <c r="F16" s="36">
        <v>0</v>
      </c>
      <c r="H16">
        <v>0</v>
      </c>
      <c r="I16" s="36">
        <v>0</v>
      </c>
      <c r="J16" t="s">
        <v>127</v>
      </c>
    </row>
    <row r="17" spans="1:15" x14ac:dyDescent="0.25">
      <c r="A17" t="s">
        <v>54</v>
      </c>
      <c r="B17">
        <v>0.7</v>
      </c>
      <c r="C17" s="36">
        <v>0.7</v>
      </c>
      <c r="E17">
        <v>3</v>
      </c>
      <c r="F17" s="36">
        <v>3</v>
      </c>
      <c r="H17">
        <v>0.4</v>
      </c>
      <c r="I17" s="36">
        <v>0.4</v>
      </c>
      <c r="J17" t="s">
        <v>127</v>
      </c>
    </row>
    <row r="18" spans="1:15" x14ac:dyDescent="0.25">
      <c r="A18" t="s">
        <v>57</v>
      </c>
      <c r="B18">
        <v>0.4</v>
      </c>
      <c r="C18" s="36">
        <v>0.4</v>
      </c>
      <c r="E18">
        <v>0.2</v>
      </c>
      <c r="F18" s="36">
        <v>0.2</v>
      </c>
      <c r="H18">
        <v>0.5</v>
      </c>
      <c r="I18" s="36">
        <v>0.5</v>
      </c>
      <c r="J18" t="s">
        <v>127</v>
      </c>
    </row>
    <row r="19" spans="1:15" x14ac:dyDescent="0.25">
      <c r="A19" t="s">
        <v>58</v>
      </c>
      <c r="B19">
        <v>0.5</v>
      </c>
      <c r="C19" s="36">
        <v>0.5</v>
      </c>
      <c r="E19">
        <v>0.5</v>
      </c>
      <c r="F19" s="36">
        <v>0.5</v>
      </c>
      <c r="H19">
        <v>1.5</v>
      </c>
      <c r="I19" s="36">
        <v>1.5</v>
      </c>
      <c r="J19" t="s">
        <v>127</v>
      </c>
    </row>
    <row r="20" spans="1:15" x14ac:dyDescent="0.25">
      <c r="A20" t="s">
        <v>73</v>
      </c>
      <c r="B20">
        <v>1</v>
      </c>
      <c r="C20" s="36">
        <v>1</v>
      </c>
      <c r="E20">
        <v>2</v>
      </c>
      <c r="F20" s="36">
        <v>2</v>
      </c>
      <c r="H20">
        <v>3</v>
      </c>
      <c r="I20" s="36">
        <v>3</v>
      </c>
      <c r="J20" t="s">
        <v>127</v>
      </c>
    </row>
    <row r="21" spans="1:15" x14ac:dyDescent="0.25">
      <c r="A21" t="s">
        <v>165</v>
      </c>
      <c r="C21" s="36"/>
      <c r="F21" s="36"/>
      <c r="I21" s="36"/>
      <c r="O21" t="s">
        <v>166</v>
      </c>
    </row>
    <row r="23" spans="1:15" x14ac:dyDescent="0.25">
      <c r="A23" t="s">
        <v>135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55</v>
      </c>
      <c r="B25">
        <v>0.3</v>
      </c>
    </row>
    <row r="26" spans="1:15" x14ac:dyDescent="0.25">
      <c r="A26" s="28" t="s">
        <v>133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28</v>
      </c>
      <c r="F1" s="4" t="s">
        <v>8</v>
      </c>
      <c r="G1" s="4" t="s">
        <v>9</v>
      </c>
    </row>
    <row r="2" spans="1:7" x14ac:dyDescent="0.25">
      <c r="A2" t="s">
        <v>71</v>
      </c>
      <c r="B2">
        <v>1</v>
      </c>
      <c r="C2">
        <v>0.5</v>
      </c>
      <c r="D2">
        <v>1</v>
      </c>
    </row>
    <row r="3" spans="1:7" x14ac:dyDescent="0.25">
      <c r="A3" t="s">
        <v>72</v>
      </c>
      <c r="B3">
        <v>1.5</v>
      </c>
      <c r="C3">
        <v>1</v>
      </c>
      <c r="D3">
        <v>1</v>
      </c>
    </row>
    <row r="4" spans="1:7" x14ac:dyDescent="0.25">
      <c r="A4" t="s">
        <v>73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55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K24" sqref="K24"/>
    </sheetView>
  </sheetViews>
  <sheetFormatPr defaultRowHeight="15" x14ac:dyDescent="0.25"/>
  <cols>
    <col min="1" max="1" width="24.7109375" style="44" bestFit="1" customWidth="1"/>
    <col min="2" max="2" width="5.140625" style="44" bestFit="1" customWidth="1"/>
    <col min="3" max="3" width="5" style="44" bestFit="1" customWidth="1"/>
    <col min="4" max="4" width="5.28515625" style="44" bestFit="1" customWidth="1"/>
    <col min="5" max="5" width="5.140625" style="44" bestFit="1" customWidth="1"/>
    <col min="6" max="6" width="5" style="44" bestFit="1" customWidth="1"/>
    <col min="7" max="7" width="5.28515625" style="44" bestFit="1" customWidth="1"/>
    <col min="8" max="8" width="5.140625" style="44" bestFit="1" customWidth="1"/>
    <col min="9" max="9" width="5" style="44" bestFit="1" customWidth="1"/>
    <col min="10" max="10" width="5.28515625" style="44" bestFit="1" customWidth="1"/>
    <col min="11" max="11" width="7.28515625" style="44" bestFit="1" customWidth="1"/>
    <col min="12" max="12" width="3" style="44" bestFit="1" customWidth="1"/>
    <col min="13" max="13" width="4" style="44" bestFit="1" customWidth="1"/>
    <col min="14" max="14" width="9.140625" style="44"/>
    <col min="15" max="15" width="91.7109375" style="44" customWidth="1"/>
    <col min="16" max="16384" width="9.140625" style="44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130</v>
      </c>
      <c r="L1" s="41"/>
      <c r="M1" s="42" t="s">
        <v>132</v>
      </c>
      <c r="N1" s="42"/>
      <c r="O1" s="40" t="s">
        <v>122</v>
      </c>
    </row>
    <row r="2" spans="1:15" s="40" customFormat="1" x14ac:dyDescent="0.25">
      <c r="B2" s="40" t="s">
        <v>128</v>
      </c>
      <c r="C2" s="40" t="s">
        <v>129</v>
      </c>
      <c r="D2" s="40" t="s">
        <v>125</v>
      </c>
      <c r="E2" s="40" t="s">
        <v>128</v>
      </c>
      <c r="F2" s="40" t="s">
        <v>129</v>
      </c>
      <c r="G2" s="40" t="s">
        <v>125</v>
      </c>
      <c r="H2" s="40" t="s">
        <v>128</v>
      </c>
      <c r="I2" s="40" t="s">
        <v>129</v>
      </c>
      <c r="J2" s="40" t="s">
        <v>125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124</v>
      </c>
      <c r="C3" s="43"/>
      <c r="F3" s="43"/>
      <c r="I3" s="43"/>
      <c r="M3" s="42"/>
      <c r="N3" s="42"/>
    </row>
    <row r="4" spans="1:15" x14ac:dyDescent="0.25">
      <c r="A4" s="44" t="s">
        <v>181</v>
      </c>
      <c r="B4" s="45">
        <v>1</v>
      </c>
      <c r="C4" s="46">
        <v>1</v>
      </c>
      <c r="D4" s="45" t="s">
        <v>153</v>
      </c>
      <c r="E4" s="45">
        <v>3</v>
      </c>
      <c r="F4" s="46">
        <v>3</v>
      </c>
      <c r="G4" s="45" t="s">
        <v>153</v>
      </c>
      <c r="I4" s="47"/>
    </row>
    <row r="5" spans="1:15" ht="45" x14ac:dyDescent="0.25">
      <c r="A5" s="44" t="s">
        <v>183</v>
      </c>
      <c r="B5" s="44">
        <v>3</v>
      </c>
      <c r="C5" s="47">
        <v>3</v>
      </c>
      <c r="D5" s="44" t="s">
        <v>184</v>
      </c>
      <c r="E5" s="44">
        <v>3</v>
      </c>
      <c r="F5" s="47">
        <v>3</v>
      </c>
      <c r="G5" s="44" t="s">
        <v>138</v>
      </c>
      <c r="H5" s="44">
        <v>3</v>
      </c>
      <c r="I5" s="47">
        <v>3</v>
      </c>
      <c r="J5" s="44" t="s">
        <v>138</v>
      </c>
      <c r="O5" s="49" t="s">
        <v>118</v>
      </c>
    </row>
    <row r="6" spans="1:15" x14ac:dyDescent="0.25">
      <c r="A6" s="45" t="s">
        <v>36</v>
      </c>
      <c r="B6" s="44">
        <v>2</v>
      </c>
      <c r="C6" s="47">
        <v>2</v>
      </c>
      <c r="D6" s="44" t="s">
        <v>153</v>
      </c>
      <c r="E6" s="44">
        <v>3</v>
      </c>
      <c r="F6" s="47">
        <v>3</v>
      </c>
      <c r="G6" s="44" t="s">
        <v>138</v>
      </c>
      <c r="I6" s="47"/>
      <c r="O6" s="49" t="s">
        <v>35</v>
      </c>
    </row>
    <row r="7" spans="1:15" x14ac:dyDescent="0.25">
      <c r="A7" s="45" t="s">
        <v>37</v>
      </c>
      <c r="B7" s="44">
        <v>1</v>
      </c>
      <c r="C7" s="47">
        <v>1</v>
      </c>
      <c r="D7" s="44" t="s">
        <v>153</v>
      </c>
      <c r="E7" s="44">
        <v>2</v>
      </c>
      <c r="F7" s="47">
        <v>2</v>
      </c>
      <c r="G7" s="44" t="s">
        <v>138</v>
      </c>
      <c r="I7" s="47"/>
      <c r="O7" s="49" t="s">
        <v>38</v>
      </c>
    </row>
    <row r="8" spans="1:15" ht="30" x14ac:dyDescent="0.25">
      <c r="A8" s="45" t="s">
        <v>42</v>
      </c>
      <c r="B8" s="44">
        <v>4</v>
      </c>
      <c r="C8" s="47">
        <v>4</v>
      </c>
      <c r="D8" s="44" t="s">
        <v>153</v>
      </c>
      <c r="E8" s="44">
        <v>8</v>
      </c>
      <c r="F8" s="47">
        <v>8</v>
      </c>
      <c r="G8" s="44" t="s">
        <v>138</v>
      </c>
      <c r="I8" s="47"/>
      <c r="O8" s="49" t="s">
        <v>82</v>
      </c>
    </row>
    <row r="9" spans="1:15" x14ac:dyDescent="0.25">
      <c r="C9" s="47"/>
      <c r="F9" s="47"/>
      <c r="I9" s="47"/>
    </row>
    <row r="10" spans="1:15" x14ac:dyDescent="0.25">
      <c r="C10" s="47"/>
      <c r="F10" s="47"/>
      <c r="I10" s="47"/>
    </row>
    <row r="12" spans="1:15" x14ac:dyDescent="0.25">
      <c r="A12" s="44" t="s">
        <v>135</v>
      </c>
      <c r="B12" s="44">
        <f>SUM(B4:B11)</f>
        <v>11</v>
      </c>
      <c r="C12" s="44">
        <f>SUM(C4:C11)</f>
        <v>11</v>
      </c>
      <c r="E12" s="44">
        <f>SUM(E4:E11)</f>
        <v>19</v>
      </c>
      <c r="F12" s="44">
        <f>SUM(F4:F11)</f>
        <v>19</v>
      </c>
      <c r="H12" s="44">
        <f>SUM(H4:H11)</f>
        <v>3</v>
      </c>
      <c r="I12" s="44">
        <f>SUM(I4:I11)</f>
        <v>3</v>
      </c>
      <c r="K12" s="45">
        <f>E12*B14</f>
        <v>5.7</v>
      </c>
      <c r="L12" s="44">
        <f>H12*B14</f>
        <v>0.89999999999999991</v>
      </c>
      <c r="M12" s="44">
        <f>(E12+H12)*B15</f>
        <v>6.6</v>
      </c>
    </row>
    <row r="13" spans="1:15" x14ac:dyDescent="0.25">
      <c r="K13" s="45"/>
    </row>
    <row r="14" spans="1:15" x14ac:dyDescent="0.25">
      <c r="A14" s="44" t="s">
        <v>55</v>
      </c>
      <c r="B14" s="44">
        <v>0.3</v>
      </c>
    </row>
    <row r="15" spans="1:15" x14ac:dyDescent="0.25">
      <c r="A15" s="48" t="s">
        <v>133</v>
      </c>
      <c r="B15" s="48">
        <v>0.3</v>
      </c>
    </row>
    <row r="18" spans="2:9" s="45" customFormat="1" x14ac:dyDescent="0.25"/>
    <row r="19" spans="2:9" s="45" customFormat="1" x14ac:dyDescent="0.25">
      <c r="B19" s="51"/>
      <c r="C19" s="52"/>
      <c r="D19" s="52"/>
      <c r="E19" s="52"/>
      <c r="F19" s="52"/>
      <c r="G19" s="52"/>
      <c r="H19" s="52"/>
      <c r="I19" s="49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130</v>
      </c>
      <c r="L1" s="41"/>
      <c r="M1" s="42" t="s">
        <v>132</v>
      </c>
      <c r="N1" s="42"/>
      <c r="O1" s="40" t="s">
        <v>122</v>
      </c>
    </row>
    <row r="2" spans="1:15" s="40" customFormat="1" x14ac:dyDescent="0.25">
      <c r="B2" s="40" t="s">
        <v>128</v>
      </c>
      <c r="C2" s="40" t="s">
        <v>129</v>
      </c>
      <c r="D2" s="40" t="s">
        <v>125</v>
      </c>
      <c r="E2" s="40" t="s">
        <v>128</v>
      </c>
      <c r="F2" s="40" t="s">
        <v>129</v>
      </c>
      <c r="G2" s="40" t="s">
        <v>125</v>
      </c>
      <c r="H2" s="40" t="s">
        <v>128</v>
      </c>
      <c r="I2" s="40" t="s">
        <v>129</v>
      </c>
      <c r="J2" s="40" t="s">
        <v>125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124</v>
      </c>
      <c r="C3" s="43"/>
      <c r="F3" s="43"/>
      <c r="I3" s="43"/>
      <c r="M3" s="42"/>
      <c r="N3" s="42"/>
    </row>
    <row r="4" spans="1:15" s="44" customFormat="1" x14ac:dyDescent="0.25">
      <c r="A4" s="44" t="s">
        <v>75</v>
      </c>
      <c r="B4" s="44">
        <v>1</v>
      </c>
      <c r="C4" s="50">
        <v>1</v>
      </c>
      <c r="D4" s="44" t="s">
        <v>145</v>
      </c>
      <c r="E4" s="44">
        <v>1</v>
      </c>
      <c r="F4" s="50">
        <v>1</v>
      </c>
      <c r="I4" s="50"/>
    </row>
    <row r="5" spans="1:15" s="44" customFormat="1" x14ac:dyDescent="0.25">
      <c r="A5" s="44" t="s">
        <v>77</v>
      </c>
      <c r="B5" s="44">
        <v>3</v>
      </c>
      <c r="C5" s="50">
        <v>3</v>
      </c>
      <c r="D5" s="44" t="s">
        <v>145</v>
      </c>
      <c r="E5" s="44">
        <v>2</v>
      </c>
      <c r="F5" s="50">
        <v>2</v>
      </c>
      <c r="I5" s="50"/>
    </row>
    <row r="6" spans="1:15" s="44" customFormat="1" x14ac:dyDescent="0.25">
      <c r="A6" s="44" t="s">
        <v>76</v>
      </c>
      <c r="B6" s="44">
        <v>1</v>
      </c>
      <c r="C6" s="50">
        <v>1</v>
      </c>
      <c r="D6" s="44" t="s">
        <v>145</v>
      </c>
      <c r="E6" s="44">
        <v>1.5</v>
      </c>
      <c r="F6" s="50">
        <v>1.5</v>
      </c>
      <c r="I6" s="50"/>
    </row>
    <row r="7" spans="1:15" s="44" customFormat="1" x14ac:dyDescent="0.25">
      <c r="A7" s="45" t="s">
        <v>39</v>
      </c>
      <c r="B7" s="44">
        <v>5</v>
      </c>
      <c r="C7" s="50">
        <v>5</v>
      </c>
      <c r="D7" s="44" t="s">
        <v>153</v>
      </c>
      <c r="E7" s="44">
        <v>7</v>
      </c>
      <c r="F7" s="50">
        <v>7</v>
      </c>
      <c r="G7" s="44" t="s">
        <v>138</v>
      </c>
      <c r="H7" s="44">
        <v>0</v>
      </c>
      <c r="I7" s="50">
        <v>0</v>
      </c>
      <c r="J7" s="44" t="s">
        <v>182</v>
      </c>
      <c r="O7" s="49" t="s">
        <v>81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55</v>
      </c>
      <c r="B11">
        <v>0.3</v>
      </c>
    </row>
    <row r="12" spans="1:15" x14ac:dyDescent="0.25">
      <c r="A12" t="s">
        <v>133</v>
      </c>
      <c r="B12">
        <v>0.3</v>
      </c>
    </row>
    <row r="16" spans="1:15" x14ac:dyDescent="0.25">
      <c r="A16" s="15"/>
      <c r="B16" s="33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97</v>
      </c>
    </row>
    <row r="2" spans="1:1" x14ac:dyDescent="0.25">
      <c r="A2" t="s">
        <v>95</v>
      </c>
    </row>
    <row r="3" spans="1:1" x14ac:dyDescent="0.25">
      <c r="A3" t="s">
        <v>96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86</v>
      </c>
      <c r="B1">
        <v>2.4</v>
      </c>
    </row>
    <row r="2" spans="1:2" x14ac:dyDescent="0.25">
      <c r="A2" t="s">
        <v>87</v>
      </c>
      <c r="B2">
        <v>1.6</v>
      </c>
    </row>
    <row r="3" spans="1:2" x14ac:dyDescent="0.25">
      <c r="A3" t="s">
        <v>89</v>
      </c>
      <c r="B3">
        <v>2</v>
      </c>
    </row>
    <row r="4" spans="1:2" x14ac:dyDescent="0.25">
      <c r="A4" t="s">
        <v>88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4" sqref="A4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105</v>
      </c>
    </row>
    <row r="2" spans="1:1" x14ac:dyDescent="0.25">
      <c r="A2" s="12" t="s">
        <v>106</v>
      </c>
    </row>
    <row r="3" spans="1:1" x14ac:dyDescent="0.25">
      <c r="A3" s="12" t="s">
        <v>107</v>
      </c>
    </row>
    <row r="4" spans="1:1" x14ac:dyDescent="0.25">
      <c r="A4" s="12" t="s">
        <v>108</v>
      </c>
    </row>
    <row r="6" spans="1:1" x14ac:dyDescent="0.25">
      <c r="A6" s="10" t="s">
        <v>109</v>
      </c>
    </row>
    <row r="7" spans="1:1" x14ac:dyDescent="0.25">
      <c r="A7" s="10" t="s">
        <v>110</v>
      </c>
    </row>
    <row r="8" spans="1:1" x14ac:dyDescent="0.25">
      <c r="A8" s="10" t="s">
        <v>111</v>
      </c>
    </row>
    <row r="9" spans="1:1" x14ac:dyDescent="0.25">
      <c r="A9" s="10" t="s">
        <v>112</v>
      </c>
    </row>
    <row r="10" spans="1:1" x14ac:dyDescent="0.25">
      <c r="A10" s="10" t="s">
        <v>113</v>
      </c>
    </row>
    <row r="11" spans="1:1" x14ac:dyDescent="0.25">
      <c r="A11" s="10" t="s">
        <v>114</v>
      </c>
    </row>
    <row r="13" spans="1:1" x14ac:dyDescent="0.25">
      <c r="A13" s="13" t="s">
        <v>115</v>
      </c>
    </row>
    <row r="14" spans="1:1" x14ac:dyDescent="0.25">
      <c r="A14" s="13" t="s">
        <v>116</v>
      </c>
    </row>
    <row r="15" spans="1:1" x14ac:dyDescent="0.25">
      <c r="A15" s="1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148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2013-07-30T21:08:25Z</dcterms:modified>
</cp:coreProperties>
</file>