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 firstSheet="5" activeTab="8"/>
  </bookViews>
  <sheets>
    <sheet name="Summary" sheetId="4" r:id="rId1"/>
    <sheet name="ShopWidget" sheetId="16" r:id="rId2"/>
    <sheet name="Saved Items" sheetId="7" r:id="rId3"/>
    <sheet name="Order History" sheetId="8" r:id="rId4"/>
    <sheet name="Saved Carts" sheetId="9" r:id="rId5"/>
    <sheet name="Share Cart" sheetId="6" r:id="rId6"/>
    <sheet name="Active Cart" sheetId="5" r:id="rId7"/>
    <sheet name="Checkout" sheetId="10" r:id="rId8"/>
    <sheet name="Avante" sheetId="18" r:id="rId9"/>
    <sheet name="Data Conversions" sheetId="11" r:id="rId10"/>
    <sheet name="AvanteRpts" sheetId="14" r:id="rId11"/>
    <sheet name="Open Questions" sheetId="17" r:id="rId12"/>
    <sheet name="Defs" sheetId="12" r:id="rId13"/>
  </sheets>
  <calcPr calcId="145621"/>
</workbook>
</file>

<file path=xl/calcChain.xml><?xml version="1.0" encoding="utf-8"?>
<calcChain xmlns="http://schemas.openxmlformats.org/spreadsheetml/2006/main">
  <c r="H12" i="4" l="1"/>
  <c r="G12" i="4"/>
  <c r="F12" i="4"/>
  <c r="M9" i="11"/>
  <c r="K9" i="11"/>
  <c r="L9" i="11"/>
  <c r="H21" i="4" s="1"/>
  <c r="I9" i="11"/>
  <c r="F9" i="11"/>
  <c r="C9" i="11"/>
  <c r="I16" i="18"/>
  <c r="H16" i="18"/>
  <c r="L16" i="18" s="1"/>
  <c r="F16" i="18"/>
  <c r="D12" i="4" s="1"/>
  <c r="E16" i="18"/>
  <c r="K16" i="18" s="1"/>
  <c r="C16" i="18"/>
  <c r="C12" i="4" s="1"/>
  <c r="B16" i="18"/>
  <c r="I9" i="9"/>
  <c r="F9" i="9"/>
  <c r="C9" i="9"/>
  <c r="E8" i="8"/>
  <c r="M8" i="8" s="1"/>
  <c r="H5" i="4" s="1"/>
  <c r="H8" i="8"/>
  <c r="E5" i="4"/>
  <c r="I8" i="8"/>
  <c r="F8" i="8"/>
  <c r="C8" i="8"/>
  <c r="I13" i="7"/>
  <c r="F13" i="7"/>
  <c r="C13" i="7"/>
  <c r="I12" i="6"/>
  <c r="F12" i="6"/>
  <c r="C12" i="6"/>
  <c r="E23" i="5"/>
  <c r="H23" i="5"/>
  <c r="L23" i="5"/>
  <c r="G8" i="4" s="1"/>
  <c r="M23" i="5"/>
  <c r="H8" i="4" s="1"/>
  <c r="I23" i="5"/>
  <c r="F23" i="5"/>
  <c r="C23" i="5"/>
  <c r="E22" i="16"/>
  <c r="K22" i="16" s="1"/>
  <c r="F3" i="4" s="1"/>
  <c r="F22" i="16"/>
  <c r="D3" i="4" s="1"/>
  <c r="C22" i="16"/>
  <c r="C3" i="4" s="1"/>
  <c r="I22" i="16"/>
  <c r="E3" i="4" s="1"/>
  <c r="H22" i="16"/>
  <c r="L22" i="16" s="1"/>
  <c r="G3" i="4" s="1"/>
  <c r="B22" i="16"/>
  <c r="H9" i="11"/>
  <c r="E21" i="4" s="1"/>
  <c r="E9" i="11"/>
  <c r="D21" i="4" s="1"/>
  <c r="B9" i="11"/>
  <c r="C21" i="4"/>
  <c r="D20" i="10"/>
  <c r="G20" i="10"/>
  <c r="C20" i="10"/>
  <c r="F20" i="10"/>
  <c r="B20" i="10"/>
  <c r="E9" i="9"/>
  <c r="M9" i="9" s="1"/>
  <c r="G6" i="4" s="1"/>
  <c r="H9" i="9"/>
  <c r="L9" i="9" s="1"/>
  <c r="F6" i="4" s="1"/>
  <c r="H6" i="4"/>
  <c r="B9" i="9"/>
  <c r="C6" i="4"/>
  <c r="L8" i="8"/>
  <c r="G5" i="4" s="1"/>
  <c r="B8" i="8"/>
  <c r="C5" i="4" s="1"/>
  <c r="B13" i="7"/>
  <c r="C4" i="4" s="1"/>
  <c r="H13" i="7"/>
  <c r="L13" i="7" s="1"/>
  <c r="G4" i="4" s="1"/>
  <c r="E13" i="7"/>
  <c r="D4" i="4" s="1"/>
  <c r="H12" i="6"/>
  <c r="E7" i="4"/>
  <c r="E12" i="6"/>
  <c r="M12" i="6"/>
  <c r="H7" i="4" s="1"/>
  <c r="K12" i="6"/>
  <c r="F7" i="4" s="1"/>
  <c r="B12" i="6"/>
  <c r="C7" i="4" s="1"/>
  <c r="D8" i="4"/>
  <c r="B23" i="5"/>
  <c r="C8" i="4"/>
  <c r="L12" i="6"/>
  <c r="G7" i="4"/>
  <c r="K23" i="5"/>
  <c r="F8" i="4"/>
  <c r="K8" i="8"/>
  <c r="F5" i="4" s="1"/>
  <c r="E8" i="4"/>
  <c r="D7" i="4"/>
  <c r="M22" i="16"/>
  <c r="H3" i="4" s="1"/>
  <c r="E12" i="4" l="1"/>
  <c r="N9" i="11"/>
  <c r="G21" i="4" s="1"/>
  <c r="G35" i="4" s="1"/>
  <c r="G37" i="4" s="1"/>
  <c r="F21" i="4"/>
  <c r="M16" i="18"/>
  <c r="C35" i="4"/>
  <c r="C37" i="4" s="1"/>
  <c r="C38" i="4" s="1"/>
  <c r="M13" i="7"/>
  <c r="H4" i="4" s="1"/>
  <c r="H35" i="4" s="1"/>
  <c r="E4" i="4"/>
  <c r="D5" i="4"/>
  <c r="E6" i="4"/>
  <c r="D6" i="4"/>
  <c r="K13" i="7"/>
  <c r="F4" i="4" s="1"/>
  <c r="K9" i="9"/>
  <c r="F35" i="4" l="1"/>
  <c r="F37" i="4" s="1"/>
  <c r="D35" i="4"/>
  <c r="D37" i="4" s="1"/>
  <c r="D38" i="4" s="1"/>
  <c r="E35" i="4"/>
  <c r="E37" i="4" s="1"/>
  <c r="E38" i="4" s="1"/>
  <c r="G38" i="4" s="1"/>
  <c r="F38" i="4" l="1"/>
</calcChain>
</file>

<file path=xl/sharedStrings.xml><?xml version="1.0" encoding="utf-8"?>
<sst xmlns="http://schemas.openxmlformats.org/spreadsheetml/2006/main" count="443" uniqueCount="184">
  <si>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</si>
  <si>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</si>
  <si>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</si>
  <si>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</si>
  <si>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</si>
  <si>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</si>
  <si>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</si>
  <si>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</si>
  <si>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</si>
  <si>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</si>
  <si>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</si>
  <si>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</si>
  <si>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</si>
  <si>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</si>
  <si>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</si>
  <si>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</si>
  <si>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</si>
  <si>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</si>
  <si>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</si>
  <si>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</si>
  <si>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</si>
  <si>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</si>
  <si>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</si>
  <si>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</si>
  <si>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</si>
  <si>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</si>
  <si>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</si>
  <si>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</si>
  <si>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</si>
  <si>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</si>
  <si>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</si>
  <si>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</si>
  <si>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</si>
  <si>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</si>
  <si>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Shipment Bundling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</si>
  <si>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</si>
  <si>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</si>
  <si>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</si>
  <si>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</si>
  <si>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</si>
  <si>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</si>
  <si>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</si>
  <si>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</si>
  <si>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</si>
  <si>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</si>
  <si>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</si>
  <si>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</si>
  <si>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</si>
  <si>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</si>
  <si>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</si>
  <si>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</si>
  <si>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</si>
  <si>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</si>
  <si>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</si>
  <si>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</si>
  <si>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</si>
  <si>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</si>
  <si>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</si>
  <si>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</si>
  <si>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</si>
  <si>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</si>
  <si>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</si>
  <si>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</si>
  <si>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</si>
  <si>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</si>
  <si>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</si>
  <si>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</si>
  <si>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</si>
  <si>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</si>
  <si>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</si>
  <si>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</si>
  <si>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</si>
  <si>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</si>
  <si>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</si>
  <si>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</si>
  <si>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</si>
  <si>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</si>
  <si>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</si>
  <si>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</si>
  <si>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</si>
  <si>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</si>
  <si>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</si>
  <si>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</si>
  <si>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</si>
  <si>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</si>
  <si>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</si>
  <si>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</si>
  <si>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</si>
  <si>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</si>
  <si>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</si>
  <si>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</si>
  <si>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</si>
  <si>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</si>
  <si>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</si>
  <si>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</si>
  <si>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</si>
  <si>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</si>
  <si>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</si>
  <si>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</si>
  <si>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</si>
  <si>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</si>
  <si>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</si>
  <si>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</si>
  <si>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</si>
  <si>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</si>
  <si>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</si>
  <si>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</si>
  <si>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</si>
  <si>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</si>
  <si>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</si>
  <si>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</si>
  <si>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</si>
  <si>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</si>
  <si>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</si>
  <si>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</si>
  <si>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</si>
  <si>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</si>
  <si>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</si>
  <si>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</si>
  <si>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</si>
  <si>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</si>
  <si>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</si>
  <si>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</si>
  <si>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</si>
  <si>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</si>
  <si>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</si>
  <si>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</si>
  <si>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</si>
  <si>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</si>
  <si>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</si>
  <si>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</si>
  <si>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</si>
  <si>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</si>
  <si>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</si>
  <si>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</si>
  <si>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</si>
  <si>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</si>
  <si>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</si>
  <si>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</si>
  <si>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</si>
  <si>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</si>
  <si>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</si>
  <si>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</si>
  <si>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</si>
  <si>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</si>
  <si>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</si>
  <si>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</si>
  <si>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</si>
  <si>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</si>
  <si>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</si>
  <si>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</si>
  <si>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</si>
  <si>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</si>
  <si>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</si>
  <si>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</si>
  <si>
    <t>Delete Item Function</t>
  </si>
  <si>
    <t>Deleting Saved Carts</t>
  </si>
  <si>
    <t>Sharing Carts</t>
  </si>
  <si>
    <t>TBD Estimate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</si>
  <si>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</si>
  <si>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</si>
  <si>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</si>
  <si>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</si>
  <si>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</si>
  <si>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</si>
  <si>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</si>
  <si>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</si>
  <si>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</si>
  <si>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</si>
  <si>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</si>
  <si>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</si>
  <si>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Complete Tracking Popup for all carriers</t>
  </si>
  <si>
    <t>Saved Items</t>
  </si>
  <si>
    <t>Create MOD Configuration</t>
  </si>
  <si>
    <t>N/A</t>
  </si>
  <si>
    <t>Quote and Ack Forms</t>
  </si>
  <si>
    <t>JA/JP</t>
  </si>
  <si>
    <t>Sheeting Gusset Type</t>
  </si>
  <si>
    <t>Adding Slit gusset/Slit Center-diff UI handling. Wind question has been removed</t>
  </si>
  <si>
    <t>CE Request System Interface</t>
  </si>
  <si>
    <t>Request Sys-new types/direction, multiple requests creation for bundling and multiple sessions</t>
  </si>
  <si>
    <t xml:space="preserve">Inside Deliv,tailgate,liftgate and Export Pallet Charges  -  </t>
  </si>
  <si>
    <t>No change to form layouts. Continue to use for NS quotes/orders &amp; sample orders. Link from web to Avante for faxed ackn. Link from Avante to Web to re-send Order Ackn after changes. Add checkout shipping upcharges,  - determine if we should show details or No Detail/show below subtotal. Investigate handling Master order numbers on optio forms.</t>
  </si>
  <si>
    <r>
      <t xml:space="preserve">Incomplete List: </t>
    </r>
    <r>
      <rPr>
        <sz val="11"/>
        <color theme="6" tint="-0.249977111117893"/>
        <rFont val="Calibri"/>
        <family val="2"/>
      </rPr>
      <t>QUO4000-only NS***</t>
    </r>
    <r>
      <rPr>
        <sz val="11"/>
        <rFont val="Calibri"/>
        <family val="2"/>
      </rPr>
      <t>,  New FOB Cd 'CPU', Shipping Notifications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</si>
</sst>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6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0" fillId="2" borderId="0" xfId="0" applyFont="1" applyFill="1"/>
    <xf numFmtId="0" fontId="10" fillId="0" borderId="0" xfId="0" applyFont="1" applyBorder="1"/>
    <xf numFmtId="0" fontId="11" fillId="0" borderId="0" xfId="0" applyFont="1" applyAlignment="1">
      <alignment wrapText="1"/>
    </xf>
    <xf numFmtId="0" fontId="10" fillId="3" borderId="0" xfId="0" applyFont="1" applyFill="1"/>
    <xf numFmtId="0" fontId="11" fillId="0" borderId="1" xfId="0" applyFont="1" applyBorder="1"/>
    <xf numFmtId="2" fontId="11" fillId="0" borderId="0" xfId="0" applyNumberFormat="1" applyFont="1" applyAlignment="1">
      <alignment horizontal="right"/>
    </xf>
    <xf numFmtId="0" fontId="10" fillId="2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C25" sqref="C25"/>
    </sheetView>
  </sheetViews>
  <sheetFormatPr defaultColWidth="17.85546875" defaultRowHeight="15" x14ac:dyDescent="0.25"/>
  <cols>
    <col min="1" max="1" width="22.85546875" bestFit="1" customWidth="1"/>
    <col min="2" max="2" width="11.42578125" style="25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 x14ac:dyDescent="0.25">
      <c r="A1" s="4" t="s">
        <v>4</v>
      </c>
      <c r="B1" s="28" t="s">
        <v>113</v>
      </c>
      <c r="C1" s="4" t="s">
        <v>5</v>
      </c>
      <c r="D1" s="4" t="s">
        <v>6</v>
      </c>
      <c r="E1" s="4" t="s">
        <v>7</v>
      </c>
      <c r="F1" s="4" t="s">
        <v>81</v>
      </c>
      <c r="G1" s="4" t="s">
        <v>9</v>
      </c>
      <c r="H1" s="4" t="s">
        <v>112</v>
      </c>
      <c r="I1" s="6"/>
    </row>
    <row r="3" spans="1:9" x14ac:dyDescent="0.25">
      <c r="A3" t="s">
        <v>129</v>
      </c>
      <c r="B3" s="25" t="s">
        <v>126</v>
      </c>
      <c r="C3" s="19">
        <f>ShopWidget!C22</f>
        <v>5.7</v>
      </c>
      <c r="D3" s="19">
        <f>ShopWidget!F22</f>
        <v>31.5</v>
      </c>
      <c r="E3" s="19">
        <f>ShopWidget!I22</f>
        <v>10.6</v>
      </c>
      <c r="F3" s="19">
        <f>ShopWidget!K22</f>
        <v>10.049999999999999</v>
      </c>
      <c r="G3" s="19">
        <f>ShopWidget!L22</f>
        <v>3.1799999999999997</v>
      </c>
      <c r="H3" s="19">
        <f>ShopWidget!M22</f>
        <v>13.23</v>
      </c>
      <c r="I3" s="1" t="s">
        <v>135</v>
      </c>
    </row>
    <row r="4" spans="1:9" x14ac:dyDescent="0.25">
      <c r="A4" t="s">
        <v>172</v>
      </c>
      <c r="B4" s="25" t="s">
        <v>153</v>
      </c>
      <c r="C4" s="17">
        <f>'Saved Items'!B13</f>
        <v>0</v>
      </c>
      <c r="D4" s="20">
        <f>'Saved Items'!E13</f>
        <v>0</v>
      </c>
      <c r="E4" s="17">
        <f>'Saved Items'!H13</f>
        <v>3.3</v>
      </c>
      <c r="F4" s="20">
        <f>'Saved Items'!K13</f>
        <v>0</v>
      </c>
      <c r="G4" s="17">
        <f>'Saved Items'!L13</f>
        <v>0.98999999999999988</v>
      </c>
      <c r="H4" s="17">
        <f>'Saved Items'!M13</f>
        <v>0.98999999999999988</v>
      </c>
    </row>
    <row r="5" spans="1:9" x14ac:dyDescent="0.25">
      <c r="A5" t="s">
        <v>0</v>
      </c>
      <c r="B5" s="25" t="s">
        <v>126</v>
      </c>
      <c r="C5" s="17">
        <f>'Order History'!B8</f>
        <v>2</v>
      </c>
      <c r="D5" s="17">
        <f>'Order History'!E8</f>
        <v>2</v>
      </c>
      <c r="E5" s="17">
        <f>'Order History'!H8</f>
        <v>3.4000000000000004</v>
      </c>
      <c r="F5" s="17">
        <f>'Order History'!K8</f>
        <v>0.6</v>
      </c>
      <c r="G5" s="17">
        <f>'Order History'!L8</f>
        <v>1.02</v>
      </c>
      <c r="H5" s="17">
        <f>'Order History'!M8</f>
        <v>1.62</v>
      </c>
    </row>
    <row r="6" spans="1:9" x14ac:dyDescent="0.25">
      <c r="A6" t="s">
        <v>1</v>
      </c>
      <c r="B6" s="25" t="s">
        <v>153</v>
      </c>
      <c r="C6" s="17">
        <f>'Saved Carts'!B9</f>
        <v>3.5</v>
      </c>
      <c r="D6" s="17">
        <f>'Saved Carts'!E9</f>
        <v>3</v>
      </c>
      <c r="E6" s="17">
        <f>'Saved Carts'!H9</f>
        <v>3</v>
      </c>
      <c r="F6" s="17">
        <f>'Saved Carts'!L9</f>
        <v>0.89999999999999991</v>
      </c>
      <c r="G6" s="17">
        <f>'Saved Carts'!M9</f>
        <v>1.7999999999999998</v>
      </c>
      <c r="H6" s="17">
        <f>'Saved Carts'!N9</f>
        <v>0</v>
      </c>
    </row>
    <row r="7" spans="1:9" x14ac:dyDescent="0.25">
      <c r="A7" t="s">
        <v>152</v>
      </c>
      <c r="B7" s="25" t="s">
        <v>126</v>
      </c>
      <c r="C7" s="17">
        <f>'Share Cart'!B12</f>
        <v>2.2999999999999998</v>
      </c>
      <c r="D7" s="17">
        <f>'Share Cart'!E12</f>
        <v>3.9</v>
      </c>
      <c r="E7" s="17">
        <f>'Share Cart'!H12</f>
        <v>4.0999999999999996</v>
      </c>
      <c r="F7" s="17">
        <f>'Share Cart'!K12</f>
        <v>1.17</v>
      </c>
      <c r="G7" s="17">
        <f>'Share Cart'!L12</f>
        <v>1.2299999999999998</v>
      </c>
      <c r="H7" s="17">
        <f>'Share Cart'!M12</f>
        <v>2.4</v>
      </c>
    </row>
    <row r="8" spans="1:9" s="7" customFormat="1" x14ac:dyDescent="0.25">
      <c r="A8" s="7" t="s">
        <v>2</v>
      </c>
      <c r="B8" s="30" t="s">
        <v>126</v>
      </c>
      <c r="C8" s="19">
        <f>'Active Cart'!B23</f>
        <v>11.9</v>
      </c>
      <c r="D8" s="19">
        <f>'Active Cart'!E23</f>
        <v>15.1</v>
      </c>
      <c r="E8" s="19">
        <f>'Active Cart'!H23</f>
        <v>18</v>
      </c>
      <c r="F8" s="19">
        <f>'Active Cart'!K23</f>
        <v>4.5299999999999994</v>
      </c>
      <c r="G8" s="19">
        <f>'Active Cart'!L23</f>
        <v>5.3999999999999995</v>
      </c>
      <c r="H8" s="19">
        <f>'Active Cart'!M23</f>
        <v>9.93</v>
      </c>
      <c r="I8" s="8" t="s">
        <v>58</v>
      </c>
    </row>
    <row r="9" spans="1:9" s="7" customFormat="1" x14ac:dyDescent="0.25">
      <c r="B9" s="30"/>
      <c r="C9" s="19"/>
      <c r="D9" s="19"/>
      <c r="E9" s="19"/>
      <c r="F9" s="19"/>
      <c r="G9" s="19"/>
      <c r="H9" s="19"/>
      <c r="I9" s="8"/>
    </row>
    <row r="10" spans="1:9" s="2" customFormat="1" x14ac:dyDescent="0.25">
      <c r="A10" s="2" t="s">
        <v>23</v>
      </c>
      <c r="B10" s="29" t="s">
        <v>141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33</v>
      </c>
    </row>
    <row r="11" spans="1:9" s="2" customFormat="1" x14ac:dyDescent="0.25">
      <c r="B11" s="29"/>
      <c r="C11" s="18"/>
      <c r="D11" s="18"/>
      <c r="E11" s="18"/>
      <c r="F11" s="18"/>
      <c r="G11" s="18"/>
      <c r="H11" s="18"/>
      <c r="I11" s="3"/>
    </row>
    <row r="12" spans="1:9" s="7" customFormat="1" x14ac:dyDescent="0.25">
      <c r="A12" s="7" t="s">
        <v>6</v>
      </c>
      <c r="B12" s="30" t="s">
        <v>141</v>
      </c>
      <c r="C12" s="19">
        <f>Avante!C16</f>
        <v>11</v>
      </c>
      <c r="D12" s="19">
        <f>Avante!F16</f>
        <v>19</v>
      </c>
      <c r="E12" s="19">
        <f>Avante!H16</f>
        <v>3</v>
      </c>
      <c r="F12" s="19">
        <f>'Active Cart'!K27</f>
        <v>0</v>
      </c>
      <c r="G12" s="19">
        <f>'Active Cart'!L27</f>
        <v>0</v>
      </c>
      <c r="H12" s="19">
        <f>'Active Cart'!M27</f>
        <v>0</v>
      </c>
      <c r="I12" s="8" t="s">
        <v>58</v>
      </c>
    </row>
    <row r="13" spans="1:9" s="7" customFormat="1" x14ac:dyDescent="0.25">
      <c r="B13" s="30"/>
      <c r="C13" s="19"/>
      <c r="D13" s="19"/>
      <c r="E13" s="19"/>
      <c r="F13" s="19"/>
      <c r="G13" s="19"/>
      <c r="H13" s="19"/>
      <c r="I13" s="8"/>
    </row>
    <row r="14" spans="1:9" s="2" customFormat="1" x14ac:dyDescent="0.25">
      <c r="A14" s="2" t="s">
        <v>3</v>
      </c>
      <c r="B14" s="29"/>
      <c r="C14" s="18">
        <v>2</v>
      </c>
      <c r="D14" s="18">
        <v>3</v>
      </c>
      <c r="E14" s="18">
        <v>2</v>
      </c>
      <c r="F14" s="18">
        <v>1</v>
      </c>
      <c r="G14" s="18">
        <v>0</v>
      </c>
      <c r="H14" s="18">
        <v>2</v>
      </c>
      <c r="I14" s="3" t="s">
        <v>29</v>
      </c>
    </row>
    <row r="15" spans="1:9" s="2" customFormat="1" x14ac:dyDescent="0.25">
      <c r="A15" s="2" t="s">
        <v>11</v>
      </c>
      <c r="B15" s="29"/>
      <c r="C15" s="18">
        <v>1</v>
      </c>
      <c r="D15" s="18">
        <v>1</v>
      </c>
      <c r="E15" s="18">
        <v>1</v>
      </c>
      <c r="F15" s="18">
        <v>1</v>
      </c>
      <c r="G15" s="18">
        <v>1</v>
      </c>
      <c r="H15" s="18">
        <v>1</v>
      </c>
      <c r="I15" s="3" t="s">
        <v>30</v>
      </c>
    </row>
    <row r="16" spans="1:9" s="2" customFormat="1" x14ac:dyDescent="0.25">
      <c r="A16" s="2" t="s">
        <v>10</v>
      </c>
      <c r="B16" s="29"/>
      <c r="C16" s="18">
        <v>1</v>
      </c>
      <c r="D16" s="18">
        <v>2</v>
      </c>
      <c r="E16" s="18">
        <v>2</v>
      </c>
      <c r="F16" s="18">
        <v>1</v>
      </c>
      <c r="G16" s="18">
        <v>1</v>
      </c>
      <c r="H16" s="18">
        <v>1</v>
      </c>
      <c r="I16" s="3" t="s">
        <v>31</v>
      </c>
    </row>
    <row r="17" spans="1:9" s="2" customFormat="1" x14ac:dyDescent="0.25">
      <c r="A17" s="2" t="s">
        <v>17</v>
      </c>
      <c r="B17" s="29"/>
      <c r="C17" s="18">
        <v>1</v>
      </c>
      <c r="D17" s="18">
        <v>1</v>
      </c>
      <c r="E17" s="18">
        <v>1</v>
      </c>
      <c r="F17" s="18">
        <v>1</v>
      </c>
      <c r="G17" s="18">
        <v>1</v>
      </c>
      <c r="H17" s="18">
        <v>2</v>
      </c>
      <c r="I17" s="3" t="s">
        <v>32</v>
      </c>
    </row>
    <row r="18" spans="1:9" s="2" customFormat="1" x14ac:dyDescent="0.25">
      <c r="A18" s="2" t="s">
        <v>12</v>
      </c>
      <c r="B18" s="29"/>
      <c r="C18" s="18">
        <v>0.8</v>
      </c>
      <c r="D18" s="18">
        <v>0</v>
      </c>
      <c r="E18" s="18">
        <v>2</v>
      </c>
      <c r="F18" s="18">
        <v>1</v>
      </c>
      <c r="G18" s="18">
        <v>2</v>
      </c>
      <c r="H18" s="18">
        <v>3</v>
      </c>
      <c r="I18" s="3" t="s">
        <v>31</v>
      </c>
    </row>
    <row r="19" spans="1:9" x14ac:dyDescent="0.25">
      <c r="A19" t="s">
        <v>14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" t="s">
        <v>55</v>
      </c>
    </row>
    <row r="21" spans="1:9" x14ac:dyDescent="0.25">
      <c r="A21" t="s">
        <v>73</v>
      </c>
      <c r="C21" s="17">
        <f>'Data Conversions'!B9</f>
        <v>10</v>
      </c>
      <c r="D21" s="17">
        <f>'Data Conversions'!E9</f>
        <v>11.5</v>
      </c>
      <c r="E21" s="17">
        <f>'Data Conversions'!H9</f>
        <v>0</v>
      </c>
      <c r="F21" s="17">
        <f>'Data Conversions'!M9</f>
        <v>3.4499999999999997</v>
      </c>
      <c r="G21" s="17">
        <f>'Data Conversions'!N9</f>
        <v>0</v>
      </c>
      <c r="H21" s="17">
        <f>'Data Conversions'!L9</f>
        <v>0</v>
      </c>
    </row>
    <row r="22" spans="1:9" s="10" customFormat="1" x14ac:dyDescent="0.25">
      <c r="A22" s="10" t="s">
        <v>21</v>
      </c>
      <c r="B22" s="31"/>
      <c r="C22" s="21">
        <v>9</v>
      </c>
      <c r="D22" s="21">
        <v>15</v>
      </c>
      <c r="E22" s="21">
        <v>9.5</v>
      </c>
      <c r="F22" s="21">
        <v>4</v>
      </c>
      <c r="G22" s="21">
        <v>2</v>
      </c>
      <c r="H22" s="21">
        <v>5</v>
      </c>
      <c r="I22" s="11"/>
    </row>
    <row r="23" spans="1:9" s="10" customFormat="1" x14ac:dyDescent="0.25">
      <c r="A23" s="10" t="s">
        <v>15</v>
      </c>
      <c r="B23" s="31"/>
      <c r="C23" s="21">
        <v>3</v>
      </c>
      <c r="D23" s="21">
        <v>4</v>
      </c>
      <c r="E23" s="21">
        <v>6</v>
      </c>
      <c r="F23" s="21">
        <v>2</v>
      </c>
      <c r="G23" s="21">
        <v>2</v>
      </c>
      <c r="H23" s="21">
        <v>3</v>
      </c>
      <c r="I23" s="11"/>
    </row>
    <row r="24" spans="1:9" s="10" customFormat="1" x14ac:dyDescent="0.25">
      <c r="A24" s="10" t="s">
        <v>13</v>
      </c>
      <c r="B24" s="31"/>
      <c r="C24" s="21">
        <v>1</v>
      </c>
      <c r="D24" s="21">
        <v>1</v>
      </c>
      <c r="E24" s="21">
        <v>1</v>
      </c>
      <c r="F24" s="21">
        <v>1</v>
      </c>
      <c r="G24" s="21">
        <v>1</v>
      </c>
      <c r="H24" s="21">
        <v>1</v>
      </c>
      <c r="I24" s="11"/>
    </row>
    <row r="25" spans="1:9" s="10" customFormat="1" x14ac:dyDescent="0.25">
      <c r="A25" s="10" t="s">
        <v>22</v>
      </c>
      <c r="B25" s="31"/>
      <c r="C25" s="21">
        <v>3</v>
      </c>
      <c r="D25" s="21">
        <v>4</v>
      </c>
      <c r="E25" s="21">
        <v>4</v>
      </c>
      <c r="F25" s="21">
        <v>2</v>
      </c>
      <c r="G25" s="21">
        <v>2</v>
      </c>
      <c r="H25" s="21">
        <v>2</v>
      </c>
      <c r="I25" s="11"/>
    </row>
    <row r="26" spans="1:9" s="10" customFormat="1" x14ac:dyDescent="0.25">
      <c r="A26" s="10" t="s">
        <v>18</v>
      </c>
      <c r="B26" s="31"/>
      <c r="C26" s="21">
        <v>5</v>
      </c>
      <c r="D26" s="21">
        <v>4</v>
      </c>
      <c r="E26" s="21">
        <v>4</v>
      </c>
      <c r="F26" s="21">
        <v>2</v>
      </c>
      <c r="G26" s="21">
        <v>2</v>
      </c>
      <c r="H26" s="21">
        <v>2</v>
      </c>
      <c r="I26" s="11"/>
    </row>
    <row r="27" spans="1:9" s="10" customFormat="1" x14ac:dyDescent="0.25">
      <c r="A27" s="10" t="s">
        <v>16</v>
      </c>
      <c r="B27" s="31"/>
      <c r="C27" s="21">
        <v>6</v>
      </c>
      <c r="D27" s="21">
        <v>10</v>
      </c>
      <c r="E27" s="21">
        <v>10</v>
      </c>
      <c r="F27" s="21">
        <v>4</v>
      </c>
      <c r="G27" s="21">
        <v>4</v>
      </c>
      <c r="H27" s="21">
        <v>4</v>
      </c>
      <c r="I27" s="11"/>
    </row>
    <row r="28" spans="1:9" s="10" customFormat="1" x14ac:dyDescent="0.25">
      <c r="A28" s="10" t="s">
        <v>19</v>
      </c>
      <c r="B28" s="31"/>
      <c r="C28" s="21">
        <v>6</v>
      </c>
      <c r="D28" s="21">
        <v>14</v>
      </c>
      <c r="E28" s="21">
        <v>3</v>
      </c>
      <c r="F28" s="21">
        <v>4</v>
      </c>
      <c r="G28" s="21">
        <v>4</v>
      </c>
      <c r="H28" s="21">
        <v>10</v>
      </c>
      <c r="I28" s="11"/>
    </row>
    <row r="29" spans="1:9" s="10" customFormat="1" x14ac:dyDescent="0.25">
      <c r="A29" s="10" t="s">
        <v>24</v>
      </c>
      <c r="B29" s="31"/>
      <c r="C29" s="21">
        <v>8</v>
      </c>
      <c r="D29" s="21">
        <v>4</v>
      </c>
      <c r="E29" s="21">
        <v>8</v>
      </c>
      <c r="F29" s="21">
        <v>3</v>
      </c>
      <c r="G29" s="21">
        <v>3</v>
      </c>
      <c r="H29" s="21">
        <v>3</v>
      </c>
      <c r="I29" s="11"/>
    </row>
    <row r="30" spans="1:9" s="10" customFormat="1" x14ac:dyDescent="0.25">
      <c r="A30" s="10" t="s">
        <v>20</v>
      </c>
      <c r="B30" s="31"/>
      <c r="C30" s="21">
        <v>2</v>
      </c>
      <c r="D30" s="21">
        <v>3</v>
      </c>
      <c r="E30" s="21">
        <v>1</v>
      </c>
      <c r="F30" s="21">
        <v>2</v>
      </c>
      <c r="G30" s="21">
        <v>2</v>
      </c>
      <c r="H30" s="21">
        <v>3</v>
      </c>
      <c r="I30" s="11"/>
    </row>
    <row r="31" spans="1:9" s="10" customFormat="1" ht="30.75" customHeight="1" x14ac:dyDescent="0.25">
      <c r="A31" s="10" t="s">
        <v>39</v>
      </c>
      <c r="B31" s="31"/>
      <c r="C31" s="21">
        <v>5</v>
      </c>
      <c r="D31" s="21">
        <v>4</v>
      </c>
      <c r="E31" s="21">
        <v>4</v>
      </c>
      <c r="F31" s="21">
        <v>2</v>
      </c>
      <c r="G31" s="21">
        <v>2</v>
      </c>
      <c r="H31" s="21">
        <v>2</v>
      </c>
      <c r="I31" s="11" t="s">
        <v>77</v>
      </c>
    </row>
    <row r="32" spans="1:9" s="10" customFormat="1" x14ac:dyDescent="0.25">
      <c r="A32" s="10" t="s">
        <v>40</v>
      </c>
      <c r="B32" s="31"/>
      <c r="C32" s="21">
        <v>4</v>
      </c>
      <c r="D32" s="21">
        <v>5</v>
      </c>
      <c r="E32" s="21">
        <v>0</v>
      </c>
      <c r="F32" s="21">
        <v>2</v>
      </c>
      <c r="G32" s="21">
        <v>0</v>
      </c>
      <c r="H32" s="21">
        <v>2</v>
      </c>
      <c r="I32" s="11" t="s">
        <v>78</v>
      </c>
    </row>
    <row r="33" spans="1:9" s="15" customFormat="1" x14ac:dyDescent="0.25">
      <c r="A33" s="15" t="s">
        <v>34</v>
      </c>
      <c r="B33" s="32"/>
      <c r="C33" s="22">
        <v>8</v>
      </c>
      <c r="D33" s="22">
        <v>4</v>
      </c>
      <c r="E33" s="22">
        <v>5</v>
      </c>
      <c r="F33" s="22">
        <v>2</v>
      </c>
      <c r="G33" s="22">
        <v>2</v>
      </c>
      <c r="H33" s="22">
        <v>3</v>
      </c>
      <c r="I33" s="16" t="s">
        <v>79</v>
      </c>
    </row>
    <row r="34" spans="1:9" x14ac:dyDescent="0.25">
      <c r="C34" s="17"/>
      <c r="D34" s="17"/>
      <c r="E34" s="17"/>
      <c r="F34" s="17"/>
      <c r="G34" s="17"/>
      <c r="H34" s="17"/>
    </row>
    <row r="35" spans="1:9" x14ac:dyDescent="0.25">
      <c r="A35" t="s">
        <v>26</v>
      </c>
      <c r="C35" s="17">
        <f>SUM(C3:C34)</f>
        <v>115.19999999999999</v>
      </c>
      <c r="D35" s="17">
        <f>SUM(D3:D34)</f>
        <v>168</v>
      </c>
      <c r="E35" s="17">
        <f>SUM(E3:E34)</f>
        <v>110.9</v>
      </c>
      <c r="F35" s="17">
        <f>SUM(F3:F34)</f>
        <v>57.7</v>
      </c>
      <c r="G35" s="17">
        <f>SUM(G3:G34)</f>
        <v>46.62</v>
      </c>
      <c r="H35" s="17">
        <f>SUM(H3:H34)</f>
        <v>79.17</v>
      </c>
    </row>
    <row r="36" spans="1:9" x14ac:dyDescent="0.25">
      <c r="A36" t="s">
        <v>82</v>
      </c>
      <c r="C36" s="17">
        <v>2</v>
      </c>
      <c r="D36" s="17">
        <v>2.4</v>
      </c>
      <c r="E36" s="17">
        <v>1.6</v>
      </c>
      <c r="F36" s="17">
        <v>2.4</v>
      </c>
      <c r="G36" s="17">
        <v>1.6</v>
      </c>
      <c r="H36" s="23" t="s">
        <v>88</v>
      </c>
    </row>
    <row r="37" spans="1:9" x14ac:dyDescent="0.25">
      <c r="A37" t="s">
        <v>25</v>
      </c>
      <c r="C37" s="17">
        <f>(((C35/C36)+0.49)/5)</f>
        <v>11.617999999999999</v>
      </c>
      <c r="D37" s="17">
        <f>(((D35/D36)+0.49)/5)</f>
        <v>14.097999999999999</v>
      </c>
      <c r="E37" s="17">
        <f>(((E35/E36)+0.49)/5)</f>
        <v>13.9605</v>
      </c>
      <c r="F37" s="17">
        <f>(((F35/F36)+0.49)/5)</f>
        <v>4.9063333333333334</v>
      </c>
      <c r="G37" s="17">
        <f>(((G35/G36)+0.49)/5)</f>
        <v>5.9254999999999987</v>
      </c>
      <c r="H37" s="24" t="s">
        <v>89</v>
      </c>
    </row>
    <row r="38" spans="1:9" x14ac:dyDescent="0.25">
      <c r="A38" t="s">
        <v>27</v>
      </c>
      <c r="C38" s="5">
        <f ca="1">TODAY()+(C37*7)</f>
        <v>41566.326000000001</v>
      </c>
      <c r="D38" s="5">
        <f ca="1">TODAY()+(D37*7)</f>
        <v>41583.686000000002</v>
      </c>
      <c r="E38" s="5">
        <f ca="1">TODAY()+(E37*7)</f>
        <v>41582.7235</v>
      </c>
      <c r="F38" s="5">
        <f ca="1">D38+(F37*7)</f>
        <v>41618.030333333336</v>
      </c>
      <c r="G38" s="5">
        <f ca="1">E38+(G37*7)</f>
        <v>41624.201999999997</v>
      </c>
      <c r="H38" s="9" t="s">
        <v>87</v>
      </c>
    </row>
    <row r="40" spans="1:9" x14ac:dyDescent="0.25">
      <c r="A40" t="s">
        <v>154</v>
      </c>
      <c r="C40" s="5">
        <v>41561</v>
      </c>
      <c r="D40" s="5">
        <v>41578</v>
      </c>
      <c r="E40" s="5">
        <v>41575</v>
      </c>
      <c r="F40" s="5">
        <v>41618</v>
      </c>
      <c r="G40" s="5">
        <v>41616</v>
      </c>
    </row>
    <row r="41" spans="1:9" ht="15.75" customHeight="1" x14ac:dyDescent="0.25"/>
    <row r="42" spans="1:9" x14ac:dyDescent="0.25">
      <c r="A42" t="s">
        <v>139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O30" sqref="O30"/>
    </sheetView>
  </sheetViews>
  <sheetFormatPr defaultRowHeight="15" x14ac:dyDescent="0.25"/>
  <cols>
    <col min="1" max="1" width="33.42578125" style="47" bestFit="1" customWidth="1"/>
    <col min="2" max="2" width="5.140625" style="47" bestFit="1" customWidth="1"/>
    <col min="3" max="3" width="5" style="47" bestFit="1" customWidth="1"/>
    <col min="4" max="4" width="5.28515625" style="53" bestFit="1" customWidth="1"/>
    <col min="5" max="5" width="5.140625" style="47" bestFit="1" customWidth="1"/>
    <col min="6" max="6" width="5" style="47" bestFit="1" customWidth="1"/>
    <col min="7" max="7" width="5.28515625" style="53" bestFit="1" customWidth="1"/>
    <col min="8" max="8" width="5.140625" style="47" bestFit="1" customWidth="1"/>
    <col min="9" max="9" width="5" style="47" customWidth="1"/>
    <col min="10" max="10" width="5.28515625" style="53" bestFit="1" customWidth="1"/>
    <col min="11" max="11" width="7.28515625" style="47" bestFit="1" customWidth="1"/>
    <col min="12" max="12" width="5" style="47" bestFit="1" customWidth="1"/>
    <col min="13" max="13" width="9.140625" style="47"/>
    <col min="14" max="14" width="4.42578125" style="47" customWidth="1"/>
    <col min="15" max="15" width="101.140625" style="47" bestFit="1" customWidth="1"/>
    <col min="16" max="16384" width="9.140625" style="47"/>
  </cols>
  <sheetData>
    <row r="1" spans="1:15" s="39" customFormat="1" x14ac:dyDescent="0.25">
      <c r="A1" s="39" t="s">
        <v>4</v>
      </c>
      <c r="B1" s="40" t="s">
        <v>5</v>
      </c>
      <c r="C1" s="40"/>
      <c r="D1" s="40"/>
      <c r="E1" s="40" t="s">
        <v>6</v>
      </c>
      <c r="F1" s="40"/>
      <c r="G1" s="40"/>
      <c r="H1" s="40" t="s">
        <v>7</v>
      </c>
      <c r="I1" s="40"/>
      <c r="J1" s="40"/>
      <c r="K1" s="40" t="s">
        <v>122</v>
      </c>
      <c r="L1" s="40"/>
      <c r="M1" s="41" t="s">
        <v>124</v>
      </c>
      <c r="N1" s="41"/>
      <c r="O1" s="39" t="s">
        <v>114</v>
      </c>
    </row>
    <row r="2" spans="1:15" s="39" customFormat="1" x14ac:dyDescent="0.25">
      <c r="B2" s="39" t="s">
        <v>120</v>
      </c>
      <c r="C2" s="39" t="s">
        <v>121</v>
      </c>
      <c r="D2" s="39" t="s">
        <v>117</v>
      </c>
      <c r="E2" s="39" t="s">
        <v>120</v>
      </c>
      <c r="F2" s="39" t="s">
        <v>121</v>
      </c>
      <c r="G2" s="39" t="s">
        <v>117</v>
      </c>
      <c r="H2" s="39" t="s">
        <v>120</v>
      </c>
      <c r="I2" s="39" t="s">
        <v>121</v>
      </c>
      <c r="J2" s="39" t="s">
        <v>117</v>
      </c>
      <c r="K2" s="39" t="s">
        <v>6</v>
      </c>
      <c r="L2" s="39" t="s">
        <v>7</v>
      </c>
      <c r="M2" s="41"/>
      <c r="N2" s="41"/>
    </row>
    <row r="3" spans="1:15" s="39" customFormat="1" x14ac:dyDescent="0.25">
      <c r="A3" s="39" t="s">
        <v>116</v>
      </c>
      <c r="C3" s="42"/>
      <c r="F3" s="42"/>
      <c r="I3" s="42"/>
      <c r="M3" s="41"/>
      <c r="N3" s="41"/>
    </row>
    <row r="4" spans="1:15" x14ac:dyDescent="0.25">
      <c r="A4" s="47" t="s">
        <v>150</v>
      </c>
      <c r="C4" s="52">
        <v>1</v>
      </c>
      <c r="D4" s="53" t="s">
        <v>145</v>
      </c>
      <c r="E4" s="47">
        <v>5</v>
      </c>
      <c r="F4" s="52">
        <v>5</v>
      </c>
      <c r="G4" s="53" t="s">
        <v>128</v>
      </c>
      <c r="H4" s="47">
        <v>1</v>
      </c>
      <c r="I4" s="52">
        <v>1</v>
      </c>
      <c r="J4" s="53" t="s">
        <v>119</v>
      </c>
      <c r="O4" s="47" t="s">
        <v>134</v>
      </c>
    </row>
    <row r="5" spans="1:15" x14ac:dyDescent="0.25">
      <c r="A5" s="47" t="s">
        <v>151</v>
      </c>
      <c r="C5" s="52">
        <v>1</v>
      </c>
      <c r="D5" s="53" t="s">
        <v>145</v>
      </c>
      <c r="E5" s="47">
        <v>2</v>
      </c>
      <c r="F5" s="52">
        <v>2</v>
      </c>
      <c r="G5" s="53" t="s">
        <v>128</v>
      </c>
      <c r="I5" s="52"/>
    </row>
    <row r="6" spans="1:15" x14ac:dyDescent="0.25">
      <c r="A6" s="47" t="s">
        <v>115</v>
      </c>
      <c r="B6" s="47">
        <v>0.5</v>
      </c>
      <c r="C6" s="52">
        <v>0.5</v>
      </c>
      <c r="D6" s="53" t="s">
        <v>136</v>
      </c>
      <c r="E6" s="47">
        <v>0.5</v>
      </c>
      <c r="F6" s="52">
        <v>0.5</v>
      </c>
      <c r="G6" s="53" t="s">
        <v>130</v>
      </c>
      <c r="H6" s="47">
        <v>0.5</v>
      </c>
      <c r="I6" s="52">
        <v>0.5</v>
      </c>
      <c r="J6" s="53" t="s">
        <v>119</v>
      </c>
      <c r="O6" s="47" t="s">
        <v>123</v>
      </c>
    </row>
    <row r="7" spans="1:15" x14ac:dyDescent="0.25">
      <c r="A7" s="47" t="s">
        <v>118</v>
      </c>
      <c r="C7" s="52"/>
      <c r="F7" s="52"/>
      <c r="H7" s="47">
        <v>1</v>
      </c>
      <c r="I7" s="52">
        <v>1</v>
      </c>
      <c r="J7" s="53" t="s">
        <v>119</v>
      </c>
      <c r="O7" s="47" t="s">
        <v>131</v>
      </c>
    </row>
    <row r="8" spans="1:15" x14ac:dyDescent="0.25">
      <c r="A8" s="47" t="s">
        <v>3</v>
      </c>
      <c r="B8" s="47">
        <v>1</v>
      </c>
      <c r="C8" s="52">
        <v>1</v>
      </c>
      <c r="D8" s="53" t="s">
        <v>136</v>
      </c>
      <c r="E8" s="47">
        <v>2</v>
      </c>
      <c r="F8" s="52">
        <v>2</v>
      </c>
      <c r="G8" s="53" t="s">
        <v>132</v>
      </c>
      <c r="H8" s="47">
        <v>5</v>
      </c>
      <c r="I8" s="52">
        <v>5</v>
      </c>
      <c r="J8" s="53" t="s">
        <v>119</v>
      </c>
      <c r="O8" s="47" t="s">
        <v>138</v>
      </c>
    </row>
    <row r="9" spans="1:15" x14ac:dyDescent="0.25">
      <c r="A9" s="47" t="s">
        <v>147</v>
      </c>
      <c r="B9" s="47">
        <v>2</v>
      </c>
      <c r="C9" s="52">
        <v>0</v>
      </c>
      <c r="D9" s="53" t="s">
        <v>137</v>
      </c>
      <c r="E9" s="47">
        <v>1</v>
      </c>
      <c r="F9" s="52">
        <v>0</v>
      </c>
      <c r="G9" s="53" t="s">
        <v>133</v>
      </c>
      <c r="I9" s="52"/>
      <c r="O9" s="43"/>
    </row>
    <row r="10" spans="1:15" x14ac:dyDescent="0.25">
      <c r="A10" s="47" t="s">
        <v>148</v>
      </c>
      <c r="B10" s="54">
        <v>0</v>
      </c>
      <c r="C10" s="52">
        <v>0</v>
      </c>
      <c r="D10" s="53" t="s">
        <v>137</v>
      </c>
      <c r="E10" s="47">
        <v>2</v>
      </c>
      <c r="F10" s="52">
        <v>1</v>
      </c>
      <c r="G10" s="53" t="s">
        <v>133</v>
      </c>
      <c r="I10" s="52"/>
      <c r="O10" s="43"/>
    </row>
    <row r="11" spans="1:15" x14ac:dyDescent="0.25">
      <c r="A11" s="47" t="s">
        <v>149</v>
      </c>
      <c r="B11" s="54">
        <v>1</v>
      </c>
      <c r="C11" s="52">
        <v>1</v>
      </c>
      <c r="D11" s="53" t="s">
        <v>136</v>
      </c>
      <c r="E11" s="47">
        <v>5</v>
      </c>
      <c r="F11" s="52">
        <v>5</v>
      </c>
      <c r="G11" s="53" t="s">
        <v>133</v>
      </c>
      <c r="I11" s="52"/>
      <c r="O11" s="43" t="s">
        <v>146</v>
      </c>
    </row>
    <row r="12" spans="1:15" x14ac:dyDescent="0.25">
      <c r="A12" s="47" t="s">
        <v>142</v>
      </c>
      <c r="C12" s="52"/>
      <c r="D12" s="53" t="s">
        <v>145</v>
      </c>
      <c r="E12" s="47">
        <v>7</v>
      </c>
      <c r="F12" s="52">
        <v>7</v>
      </c>
      <c r="G12" s="53" t="s">
        <v>132</v>
      </c>
      <c r="I12" s="52"/>
      <c r="O12" s="43"/>
    </row>
    <row r="13" spans="1:15" x14ac:dyDescent="0.25">
      <c r="A13" s="47" t="s">
        <v>144</v>
      </c>
      <c r="C13" s="52"/>
      <c r="D13" s="53" t="s">
        <v>137</v>
      </c>
      <c r="E13" s="47">
        <v>2</v>
      </c>
      <c r="F13" s="52">
        <v>2</v>
      </c>
      <c r="G13" s="53" t="s">
        <v>132</v>
      </c>
      <c r="I13" s="52"/>
      <c r="O13" s="43"/>
    </row>
    <row r="14" spans="1:15" x14ac:dyDescent="0.25">
      <c r="A14" s="47" t="s">
        <v>143</v>
      </c>
      <c r="C14" s="52"/>
      <c r="D14" s="53" t="s">
        <v>137</v>
      </c>
      <c r="E14" s="47">
        <v>2</v>
      </c>
      <c r="F14" s="52">
        <v>2</v>
      </c>
      <c r="G14" s="53" t="s">
        <v>132</v>
      </c>
      <c r="I14" s="52"/>
      <c r="O14" s="43"/>
    </row>
    <row r="15" spans="1:15" x14ac:dyDescent="0.25">
      <c r="A15" s="54" t="s">
        <v>161</v>
      </c>
      <c r="C15" s="52"/>
      <c r="F15" s="52"/>
      <c r="H15" s="47">
        <v>0.1</v>
      </c>
      <c r="I15" s="52">
        <v>0.1</v>
      </c>
      <c r="J15" s="53" t="s">
        <v>162</v>
      </c>
      <c r="O15" s="43"/>
    </row>
    <row r="16" spans="1:15" x14ac:dyDescent="0.25">
      <c r="A16" s="54" t="s">
        <v>163</v>
      </c>
      <c r="C16" s="52"/>
      <c r="F16" s="52"/>
      <c r="H16" s="47">
        <v>0.5</v>
      </c>
      <c r="I16" s="52">
        <v>0.5</v>
      </c>
      <c r="J16" s="53" t="s">
        <v>162</v>
      </c>
      <c r="O16" s="43"/>
    </row>
    <row r="17" spans="1:15" x14ac:dyDescent="0.25">
      <c r="A17" s="54" t="s">
        <v>164</v>
      </c>
      <c r="C17" s="52"/>
      <c r="F17" s="52"/>
      <c r="H17" s="47">
        <v>0.5</v>
      </c>
      <c r="I17" s="52">
        <v>0.5</v>
      </c>
      <c r="J17" s="53" t="s">
        <v>162</v>
      </c>
      <c r="O17" s="43"/>
    </row>
    <row r="18" spans="1:15" x14ac:dyDescent="0.25">
      <c r="A18" s="54" t="s">
        <v>165</v>
      </c>
      <c r="B18" s="47">
        <v>0.2</v>
      </c>
      <c r="C18" s="52">
        <v>0.2</v>
      </c>
      <c r="D18" s="53" t="s">
        <v>137</v>
      </c>
      <c r="F18" s="52"/>
      <c r="G18" s="53" t="s">
        <v>130</v>
      </c>
      <c r="I18" s="52"/>
      <c r="O18" s="43"/>
    </row>
    <row r="19" spans="1:15" x14ac:dyDescent="0.25">
      <c r="A19" s="54" t="s">
        <v>177</v>
      </c>
      <c r="C19" s="52"/>
      <c r="E19" s="47">
        <v>2</v>
      </c>
      <c r="F19" s="52">
        <v>2</v>
      </c>
      <c r="G19" s="53" t="s">
        <v>128</v>
      </c>
      <c r="H19" s="54">
        <v>2</v>
      </c>
      <c r="I19" s="52">
        <v>2</v>
      </c>
      <c r="J19" s="53" t="s">
        <v>119</v>
      </c>
      <c r="O19" s="48" t="s">
        <v>178</v>
      </c>
    </row>
    <row r="20" spans="1:15" x14ac:dyDescent="0.25">
      <c r="A20" s="44" t="s">
        <v>90</v>
      </c>
      <c r="B20" s="47">
        <v>1</v>
      </c>
      <c r="C20" s="52">
        <v>1</v>
      </c>
      <c r="D20" s="53" t="s">
        <v>145</v>
      </c>
      <c r="E20" s="47">
        <v>3</v>
      </c>
      <c r="F20" s="52">
        <v>3</v>
      </c>
      <c r="G20" s="53" t="s">
        <v>130</v>
      </c>
      <c r="H20" s="54"/>
      <c r="I20" s="52"/>
      <c r="O20" s="48" t="s">
        <v>91</v>
      </c>
    </row>
    <row r="21" spans="1:15" x14ac:dyDescent="0.25">
      <c r="C21" s="54"/>
      <c r="F21" s="54"/>
      <c r="I21" s="54"/>
      <c r="O21" s="43"/>
    </row>
    <row r="22" spans="1:15" x14ac:dyDescent="0.25">
      <c r="A22" s="47" t="s">
        <v>127</v>
      </c>
      <c r="B22" s="47">
        <f>SUM(B4:B21)</f>
        <v>5.7</v>
      </c>
      <c r="C22" s="54">
        <f>SUM(C4:C21)</f>
        <v>5.7</v>
      </c>
      <c r="E22" s="47">
        <f>SUM(E4:E21)</f>
        <v>33.5</v>
      </c>
      <c r="F22" s="54">
        <f>SUM(F4:F21)</f>
        <v>31.5</v>
      </c>
      <c r="H22" s="47">
        <f>SUM(H4:H21)</f>
        <v>10.6</v>
      </c>
      <c r="I22" s="54">
        <f>SUM(I4:I21)</f>
        <v>10.6</v>
      </c>
      <c r="K22" s="47">
        <f>E22*B24</f>
        <v>10.049999999999999</v>
      </c>
      <c r="L22" s="47">
        <f>H22*B24</f>
        <v>3.1799999999999997</v>
      </c>
      <c r="M22" s="47">
        <f>(E22+H22)*B25</f>
        <v>13.23</v>
      </c>
      <c r="O22" s="43"/>
    </row>
    <row r="23" spans="1:15" x14ac:dyDescent="0.25">
      <c r="C23" s="54"/>
      <c r="F23" s="54"/>
      <c r="I23" s="54"/>
    </row>
    <row r="24" spans="1:15" x14ac:dyDescent="0.25">
      <c r="A24" s="47" t="s">
        <v>54</v>
      </c>
      <c r="B24" s="47">
        <v>0.3</v>
      </c>
    </row>
    <row r="25" spans="1:15" x14ac:dyDescent="0.25">
      <c r="A25" s="47" t="s">
        <v>125</v>
      </c>
      <c r="B25" s="4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XFD20"/>
    </sheetView>
  </sheetViews>
  <sheetFormatPr defaultRowHeight="15" x14ac:dyDescent="0.25"/>
  <cols>
    <col min="1" max="1" width="39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6" customFormat="1" x14ac:dyDescent="0.25">
      <c r="A1" s="26" t="s">
        <v>4</v>
      </c>
      <c r="B1" s="38" t="s">
        <v>5</v>
      </c>
      <c r="C1" s="38"/>
      <c r="D1" s="38"/>
      <c r="E1" s="38" t="s">
        <v>6</v>
      </c>
      <c r="F1" s="38"/>
      <c r="G1" s="38"/>
      <c r="H1" s="38" t="s">
        <v>7</v>
      </c>
      <c r="I1" s="38"/>
      <c r="J1" s="38"/>
      <c r="K1" s="38" t="s">
        <v>122</v>
      </c>
      <c r="L1" s="38"/>
      <c r="M1" s="34" t="s">
        <v>124</v>
      </c>
      <c r="N1" s="34"/>
      <c r="O1" s="26" t="s">
        <v>114</v>
      </c>
    </row>
    <row r="2" spans="1:15" s="26" customFormat="1" x14ac:dyDescent="0.25">
      <c r="B2" s="26" t="s">
        <v>120</v>
      </c>
      <c r="C2" s="26" t="s">
        <v>121</v>
      </c>
      <c r="D2" s="26" t="s">
        <v>117</v>
      </c>
      <c r="E2" s="26" t="s">
        <v>120</v>
      </c>
      <c r="F2" s="26" t="s">
        <v>121</v>
      </c>
      <c r="G2" s="26" t="s">
        <v>117</v>
      </c>
      <c r="H2" s="26" t="s">
        <v>120</v>
      </c>
      <c r="I2" s="26" t="s">
        <v>121</v>
      </c>
      <c r="J2" s="26" t="s">
        <v>117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116</v>
      </c>
      <c r="C3" s="33"/>
      <c r="F3" s="33"/>
      <c r="I3" s="33"/>
      <c r="M3" s="34"/>
      <c r="N3" s="34"/>
    </row>
    <row r="4" spans="1:15" x14ac:dyDescent="0.25">
      <c r="A4" t="s">
        <v>67</v>
      </c>
      <c r="B4" s="14">
        <v>0</v>
      </c>
      <c r="C4" s="37">
        <v>0</v>
      </c>
      <c r="D4" s="14"/>
      <c r="E4" s="14">
        <v>0</v>
      </c>
      <c r="F4" s="37">
        <v>0</v>
      </c>
      <c r="G4" s="14"/>
      <c r="H4">
        <v>0.5</v>
      </c>
      <c r="I4" s="35">
        <v>0.5</v>
      </c>
      <c r="J4" t="s">
        <v>162</v>
      </c>
    </row>
    <row r="5" spans="1:15" x14ac:dyDescent="0.25">
      <c r="A5" t="s">
        <v>166</v>
      </c>
      <c r="B5">
        <v>0</v>
      </c>
      <c r="C5" s="35">
        <v>0</v>
      </c>
      <c r="E5">
        <v>0</v>
      </c>
      <c r="F5" s="35">
        <v>0</v>
      </c>
      <c r="H5">
        <v>0.5</v>
      </c>
      <c r="I5" s="35">
        <v>0.5</v>
      </c>
      <c r="J5" t="s">
        <v>162</v>
      </c>
    </row>
    <row r="6" spans="1:15" x14ac:dyDescent="0.25">
      <c r="A6" t="s">
        <v>167</v>
      </c>
      <c r="B6">
        <v>0</v>
      </c>
      <c r="C6" s="35">
        <v>0</v>
      </c>
      <c r="E6">
        <v>0</v>
      </c>
      <c r="F6" s="35">
        <v>0</v>
      </c>
      <c r="H6">
        <v>0.3</v>
      </c>
      <c r="I6" s="35">
        <v>0.3</v>
      </c>
      <c r="J6" t="s">
        <v>162</v>
      </c>
    </row>
    <row r="7" spans="1:15" x14ac:dyDescent="0.25">
      <c r="A7" t="s">
        <v>168</v>
      </c>
      <c r="C7" s="35"/>
      <c r="F7" s="35"/>
      <c r="H7">
        <v>1</v>
      </c>
      <c r="I7" s="35">
        <v>1</v>
      </c>
      <c r="J7" t="s">
        <v>162</v>
      </c>
    </row>
    <row r="8" spans="1:15" x14ac:dyDescent="0.25">
      <c r="A8" t="s">
        <v>169</v>
      </c>
      <c r="C8" s="35"/>
      <c r="F8" s="35"/>
      <c r="H8">
        <v>1</v>
      </c>
      <c r="I8" s="35">
        <v>1</v>
      </c>
      <c r="J8" t="s">
        <v>162</v>
      </c>
    </row>
    <row r="9" spans="1:15" x14ac:dyDescent="0.25">
      <c r="A9" t="s">
        <v>170</v>
      </c>
      <c r="C9" s="35"/>
      <c r="D9" t="s">
        <v>130</v>
      </c>
      <c r="F9" s="35"/>
      <c r="I9" s="35"/>
      <c r="J9" t="s">
        <v>162</v>
      </c>
    </row>
    <row r="10" spans="1:15" x14ac:dyDescent="0.25">
      <c r="C10" s="35"/>
      <c r="F10" s="35"/>
      <c r="I10" s="35"/>
    </row>
    <row r="11" spans="1:15" x14ac:dyDescent="0.25">
      <c r="C11" s="35"/>
      <c r="F11" s="35"/>
      <c r="I11" s="35"/>
    </row>
    <row r="13" spans="1:15" x14ac:dyDescent="0.25">
      <c r="A13" t="s">
        <v>127</v>
      </c>
      <c r="B13">
        <f>SUM(B4:B12)</f>
        <v>0</v>
      </c>
      <c r="C13">
        <f>SUM(C4:C12)</f>
        <v>0</v>
      </c>
      <c r="E13">
        <f>SUM(E4:E12)</f>
        <v>0</v>
      </c>
      <c r="F13">
        <f>SUM(F4:F12)</f>
        <v>0</v>
      </c>
      <c r="H13">
        <f>SUM(H4:H12)</f>
        <v>3.3</v>
      </c>
      <c r="I13">
        <f>SUM(I4:I12)</f>
        <v>3.3</v>
      </c>
      <c r="K13" s="14">
        <f>E13*B15</f>
        <v>0</v>
      </c>
      <c r="L13">
        <f>H13*B15</f>
        <v>0.98999999999999988</v>
      </c>
      <c r="M13">
        <f>(E13+H13)*B16</f>
        <v>0.98999999999999988</v>
      </c>
    </row>
    <row r="14" spans="1:15" x14ac:dyDescent="0.25">
      <c r="K14" s="14"/>
    </row>
    <row r="15" spans="1:15" x14ac:dyDescent="0.25">
      <c r="A15" t="s">
        <v>54</v>
      </c>
      <c r="B15">
        <v>0.3</v>
      </c>
    </row>
    <row r="16" spans="1:15" x14ac:dyDescent="0.25">
      <c r="A16" s="27" t="s">
        <v>125</v>
      </c>
      <c r="B16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18" sqref="H18"/>
    </sheetView>
  </sheetViews>
  <sheetFormatPr defaultColWidth="19" defaultRowHeight="15" x14ac:dyDescent="0.25"/>
  <cols>
    <col min="1" max="1" width="37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19" customWidth="1"/>
    <col min="15" max="15" width="12.5703125" bestFit="1" customWidth="1"/>
  </cols>
  <sheetData>
    <row r="1" spans="1:15" s="26" customFormat="1" x14ac:dyDescent="0.25">
      <c r="A1" s="26" t="s">
        <v>4</v>
      </c>
      <c r="B1" s="38" t="s">
        <v>5</v>
      </c>
      <c r="C1" s="38"/>
      <c r="D1" s="38"/>
      <c r="E1" s="38" t="s">
        <v>6</v>
      </c>
      <c r="F1" s="38"/>
      <c r="G1" s="38"/>
      <c r="H1" s="38" t="s">
        <v>7</v>
      </c>
      <c r="I1" s="38"/>
      <c r="J1" s="38"/>
      <c r="K1" s="38" t="s">
        <v>122</v>
      </c>
      <c r="L1" s="38"/>
      <c r="M1" s="34" t="s">
        <v>124</v>
      </c>
      <c r="N1" s="34"/>
      <c r="O1" s="26" t="s">
        <v>114</v>
      </c>
    </row>
    <row r="2" spans="1:15" s="26" customFormat="1" x14ac:dyDescent="0.25">
      <c r="B2" s="26" t="s">
        <v>120</v>
      </c>
      <c r="C2" s="26" t="s">
        <v>121</v>
      </c>
      <c r="D2" s="26" t="s">
        <v>117</v>
      </c>
      <c r="E2" s="26" t="s">
        <v>120</v>
      </c>
      <c r="F2" s="26" t="s">
        <v>121</v>
      </c>
      <c r="G2" s="26" t="s">
        <v>117</v>
      </c>
      <c r="H2" s="26" t="s">
        <v>120</v>
      </c>
      <c r="I2" s="26" t="s">
        <v>121</v>
      </c>
      <c r="J2" s="26" t="s">
        <v>117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116</v>
      </c>
      <c r="C3" s="33"/>
      <c r="F3" s="33"/>
      <c r="I3" s="33"/>
      <c r="M3" s="34"/>
      <c r="N3" s="34"/>
    </row>
    <row r="4" spans="1:15" x14ac:dyDescent="0.25">
      <c r="A4" t="s">
        <v>68</v>
      </c>
      <c r="B4">
        <v>0.5</v>
      </c>
      <c r="C4" s="35">
        <v>0.5</v>
      </c>
      <c r="E4">
        <v>1</v>
      </c>
      <c r="F4" s="35">
        <v>1</v>
      </c>
      <c r="H4">
        <v>0.2</v>
      </c>
      <c r="I4" s="35">
        <v>0.2</v>
      </c>
    </row>
    <row r="5" spans="1:15" x14ac:dyDescent="0.25">
      <c r="A5" t="s">
        <v>69</v>
      </c>
      <c r="B5">
        <v>1.5</v>
      </c>
      <c r="C5" s="35">
        <v>1.5</v>
      </c>
      <c r="E5">
        <v>1</v>
      </c>
      <c r="F5" s="35">
        <v>1</v>
      </c>
      <c r="H5">
        <v>3</v>
      </c>
      <c r="I5" s="35">
        <v>3</v>
      </c>
    </row>
    <row r="6" spans="1:15" x14ac:dyDescent="0.25">
      <c r="A6" s="33" t="s">
        <v>171</v>
      </c>
      <c r="C6" s="35"/>
      <c r="F6" s="35"/>
      <c r="H6">
        <v>0.2</v>
      </c>
      <c r="I6" s="35">
        <v>0.2</v>
      </c>
      <c r="J6" t="s">
        <v>162</v>
      </c>
    </row>
    <row r="8" spans="1:15" x14ac:dyDescent="0.25">
      <c r="A8" t="s">
        <v>127</v>
      </c>
      <c r="B8">
        <f>SUM(B4:B7)</f>
        <v>2</v>
      </c>
      <c r="C8">
        <f>SUM(C4:C7)</f>
        <v>2</v>
      </c>
      <c r="E8">
        <f>SUM(E4:E7)</f>
        <v>2</v>
      </c>
      <c r="F8">
        <f>SUM(F4:F7)</f>
        <v>2</v>
      </c>
      <c r="H8">
        <f>SUM(H4:H7)</f>
        <v>3.4000000000000004</v>
      </c>
      <c r="I8">
        <f>SUM(I4:I7)</f>
        <v>3.4000000000000004</v>
      </c>
      <c r="K8">
        <f>E8*B10</f>
        <v>0.6</v>
      </c>
      <c r="L8">
        <f>H8*B10</f>
        <v>1.02</v>
      </c>
      <c r="M8">
        <f>(E8+H8)*B11</f>
        <v>1.62</v>
      </c>
    </row>
    <row r="10" spans="1:15" x14ac:dyDescent="0.25">
      <c r="A10" t="s">
        <v>54</v>
      </c>
      <c r="B10">
        <v>0.3</v>
      </c>
    </row>
    <row r="11" spans="1:15" x14ac:dyDescent="0.25">
      <c r="A11" s="27" t="s">
        <v>125</v>
      </c>
      <c r="B11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17" sqref="O17"/>
    </sheetView>
  </sheetViews>
  <sheetFormatPr defaultRowHeight="15" x14ac:dyDescent="0.25"/>
  <cols>
    <col min="1" max="1" width="39.710937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4" bestFit="1" customWidth="1"/>
    <col min="14" max="14" width="8.28515625" bestFit="1" customWidth="1"/>
    <col min="15" max="15" width="47.28515625" bestFit="1" customWidth="1"/>
    <col min="16" max="16" width="15" bestFit="1" customWidth="1"/>
  </cols>
  <sheetData>
    <row r="1" spans="1:15" s="26" customFormat="1" x14ac:dyDescent="0.25">
      <c r="A1" s="26" t="s">
        <v>4</v>
      </c>
      <c r="B1" s="38" t="s">
        <v>5</v>
      </c>
      <c r="C1" s="38"/>
      <c r="D1" s="38"/>
      <c r="E1" s="38" t="s">
        <v>6</v>
      </c>
      <c r="F1" s="38"/>
      <c r="G1" s="38"/>
      <c r="H1" s="38" t="s">
        <v>7</v>
      </c>
      <c r="I1" s="38"/>
      <c r="J1" s="38"/>
      <c r="K1" s="38" t="s">
        <v>122</v>
      </c>
      <c r="L1" s="38"/>
      <c r="M1" s="34" t="s">
        <v>124</v>
      </c>
      <c r="N1" s="34"/>
      <c r="O1" s="26" t="s">
        <v>114</v>
      </c>
    </row>
    <row r="2" spans="1:15" s="26" customFormat="1" x14ac:dyDescent="0.25">
      <c r="B2" s="26" t="s">
        <v>120</v>
      </c>
      <c r="C2" s="26" t="s">
        <v>121</v>
      </c>
      <c r="D2" s="26" t="s">
        <v>117</v>
      </c>
      <c r="E2" s="26" t="s">
        <v>120</v>
      </c>
      <c r="F2" s="33" t="s">
        <v>121</v>
      </c>
      <c r="G2" s="26" t="s">
        <v>117</v>
      </c>
      <c r="H2" s="26" t="s">
        <v>120</v>
      </c>
      <c r="I2" s="33" t="s">
        <v>121</v>
      </c>
      <c r="J2" s="26" t="s">
        <v>117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116</v>
      </c>
      <c r="C3" s="33"/>
      <c r="F3" s="33"/>
      <c r="I3" s="33"/>
      <c r="M3" s="34"/>
      <c r="N3" s="34"/>
    </row>
    <row r="4" spans="1:15" x14ac:dyDescent="0.25">
      <c r="A4" t="s">
        <v>70</v>
      </c>
      <c r="B4">
        <v>1</v>
      </c>
      <c r="C4" s="35">
        <v>1</v>
      </c>
      <c r="E4">
        <v>0.5</v>
      </c>
      <c r="F4" s="35">
        <v>0.5</v>
      </c>
      <c r="H4">
        <v>1</v>
      </c>
      <c r="I4" s="35">
        <v>1</v>
      </c>
    </row>
    <row r="5" spans="1:15" x14ac:dyDescent="0.25">
      <c r="A5" t="s">
        <v>71</v>
      </c>
      <c r="B5">
        <v>1.5</v>
      </c>
      <c r="C5" s="35">
        <v>1.5</v>
      </c>
      <c r="E5">
        <v>1</v>
      </c>
      <c r="F5" s="35">
        <v>1</v>
      </c>
      <c r="H5">
        <v>1</v>
      </c>
      <c r="I5" s="35">
        <v>1</v>
      </c>
      <c r="O5" t="s">
        <v>159</v>
      </c>
    </row>
    <row r="6" spans="1:15" x14ac:dyDescent="0.25">
      <c r="A6" t="s">
        <v>72</v>
      </c>
      <c r="B6">
        <v>1</v>
      </c>
      <c r="C6" s="35">
        <v>1</v>
      </c>
      <c r="E6">
        <v>1.5</v>
      </c>
      <c r="F6" s="35">
        <v>1.5</v>
      </c>
      <c r="H6">
        <v>1</v>
      </c>
      <c r="I6" s="35">
        <v>1</v>
      </c>
    </row>
    <row r="7" spans="1:15" x14ac:dyDescent="0.25">
      <c r="A7" t="s">
        <v>156</v>
      </c>
      <c r="C7" s="35"/>
      <c r="F7" s="35"/>
      <c r="I7" s="35"/>
      <c r="O7" t="s">
        <v>160</v>
      </c>
    </row>
    <row r="9" spans="1:15" x14ac:dyDescent="0.25">
      <c r="A9" t="s">
        <v>127</v>
      </c>
      <c r="B9">
        <f>SUM(B4:B8)</f>
        <v>3.5</v>
      </c>
      <c r="C9">
        <f>SUM(C4:C8)</f>
        <v>3.5</v>
      </c>
      <c r="E9">
        <f>SUM(E4:E8)</f>
        <v>3</v>
      </c>
      <c r="F9">
        <f>SUM(F4:F8)</f>
        <v>3</v>
      </c>
      <c r="H9">
        <f>SUM(H4:H8)</f>
        <v>3</v>
      </c>
      <c r="I9">
        <f>SUM(I4:I8)</f>
        <v>3</v>
      </c>
      <c r="K9">
        <f>E9*B11</f>
        <v>0.89999999999999991</v>
      </c>
      <c r="L9">
        <f>H9*B11</f>
        <v>0.89999999999999991</v>
      </c>
      <c r="M9">
        <f>(E9+H9)*B12</f>
        <v>1.7999999999999998</v>
      </c>
    </row>
    <row r="11" spans="1:15" x14ac:dyDescent="0.25">
      <c r="A11" t="s">
        <v>54</v>
      </c>
      <c r="B11">
        <v>0.3</v>
      </c>
    </row>
    <row r="12" spans="1:15" x14ac:dyDescent="0.25">
      <c r="A12" s="27" t="s">
        <v>125</v>
      </c>
      <c r="B12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J11" sqref="J11"/>
    </sheetView>
  </sheetViews>
  <sheetFormatPr defaultRowHeight="15" x14ac:dyDescent="0.2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6" customFormat="1" x14ac:dyDescent="0.25">
      <c r="A1" s="26" t="s">
        <v>4</v>
      </c>
      <c r="B1" s="38" t="s">
        <v>5</v>
      </c>
      <c r="C1" s="38"/>
      <c r="D1" s="38"/>
      <c r="E1" s="38" t="s">
        <v>6</v>
      </c>
      <c r="F1" s="38"/>
      <c r="G1" s="38"/>
      <c r="H1" s="38" t="s">
        <v>7</v>
      </c>
      <c r="I1" s="38"/>
      <c r="J1" s="38"/>
      <c r="K1" s="38" t="s">
        <v>122</v>
      </c>
      <c r="L1" s="38"/>
      <c r="M1" s="34" t="s">
        <v>124</v>
      </c>
      <c r="N1" s="34"/>
      <c r="O1" s="26" t="s">
        <v>114</v>
      </c>
    </row>
    <row r="2" spans="1:15" s="26" customFormat="1" x14ac:dyDescent="0.25">
      <c r="B2" s="26" t="s">
        <v>120</v>
      </c>
      <c r="C2" s="26" t="s">
        <v>121</v>
      </c>
      <c r="D2" s="26" t="s">
        <v>117</v>
      </c>
      <c r="E2" s="26" t="s">
        <v>120</v>
      </c>
      <c r="F2" s="26" t="s">
        <v>121</v>
      </c>
      <c r="G2" s="26" t="s">
        <v>117</v>
      </c>
      <c r="H2" s="26" t="s">
        <v>120</v>
      </c>
      <c r="I2" s="26" t="s">
        <v>121</v>
      </c>
      <c r="J2" s="26" t="s">
        <v>117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116</v>
      </c>
      <c r="C3" s="33"/>
      <c r="F3" s="33"/>
      <c r="I3" s="33"/>
      <c r="M3" s="34"/>
      <c r="N3" s="34"/>
    </row>
    <row r="4" spans="1:15" x14ac:dyDescent="0.25">
      <c r="A4" t="s">
        <v>59</v>
      </c>
      <c r="B4">
        <v>0.1</v>
      </c>
      <c r="C4" s="35">
        <v>0.1</v>
      </c>
      <c r="E4">
        <v>0</v>
      </c>
      <c r="F4" s="35">
        <v>0</v>
      </c>
      <c r="H4">
        <v>0.4</v>
      </c>
      <c r="I4" s="35">
        <v>0.4</v>
      </c>
      <c r="J4" t="s">
        <v>119</v>
      </c>
    </row>
    <row r="5" spans="1:15" x14ac:dyDescent="0.25">
      <c r="A5" t="s">
        <v>60</v>
      </c>
      <c r="B5">
        <v>0.1</v>
      </c>
      <c r="C5" s="35">
        <v>0.1</v>
      </c>
      <c r="F5" s="35"/>
      <c r="H5">
        <v>0.1</v>
      </c>
      <c r="I5" s="35">
        <v>0.1</v>
      </c>
      <c r="J5" t="s">
        <v>119</v>
      </c>
    </row>
    <row r="6" spans="1:15" ht="30" x14ac:dyDescent="0.25">
      <c r="A6" t="s">
        <v>61</v>
      </c>
      <c r="B6">
        <v>0.2</v>
      </c>
      <c r="C6" s="35">
        <v>0.2</v>
      </c>
      <c r="E6">
        <v>0.2</v>
      </c>
      <c r="F6" s="35">
        <v>0.2</v>
      </c>
      <c r="H6">
        <v>0.5</v>
      </c>
      <c r="I6" s="35">
        <v>0.5</v>
      </c>
      <c r="J6" t="s">
        <v>119</v>
      </c>
      <c r="O6" s="1" t="s">
        <v>62</v>
      </c>
    </row>
    <row r="7" spans="1:15" x14ac:dyDescent="0.25">
      <c r="A7" t="s">
        <v>63</v>
      </c>
      <c r="B7">
        <v>0.3</v>
      </c>
      <c r="C7" s="35">
        <v>0.3</v>
      </c>
      <c r="E7">
        <v>1.5</v>
      </c>
      <c r="F7" s="35">
        <v>1.5</v>
      </c>
      <c r="H7">
        <v>0.4</v>
      </c>
      <c r="I7" s="35">
        <v>0.4</v>
      </c>
      <c r="J7" t="s">
        <v>119</v>
      </c>
    </row>
    <row r="8" spans="1:15" x14ac:dyDescent="0.25">
      <c r="A8" t="s">
        <v>64</v>
      </c>
      <c r="B8">
        <v>0.2</v>
      </c>
      <c r="C8" s="35">
        <v>0.2</v>
      </c>
      <c r="E8">
        <v>0.7</v>
      </c>
      <c r="F8" s="35">
        <v>0.7</v>
      </c>
      <c r="H8">
        <v>0.6</v>
      </c>
      <c r="I8" s="35">
        <v>0.6</v>
      </c>
      <c r="J8" t="s">
        <v>119</v>
      </c>
    </row>
    <row r="9" spans="1:15" x14ac:dyDescent="0.25">
      <c r="A9" t="s">
        <v>65</v>
      </c>
      <c r="B9">
        <v>0.2</v>
      </c>
      <c r="C9" s="35">
        <v>0.2</v>
      </c>
      <c r="E9">
        <v>0.6</v>
      </c>
      <c r="F9" s="35">
        <v>0.6</v>
      </c>
      <c r="H9">
        <v>2</v>
      </c>
      <c r="I9" s="35">
        <v>2</v>
      </c>
      <c r="J9" t="s">
        <v>119</v>
      </c>
    </row>
    <row r="10" spans="1:15" x14ac:dyDescent="0.25">
      <c r="A10" t="s">
        <v>66</v>
      </c>
      <c r="B10">
        <v>1.2</v>
      </c>
      <c r="C10" s="35">
        <v>1.2</v>
      </c>
      <c r="E10">
        <v>0.9</v>
      </c>
      <c r="F10" s="35">
        <v>0.9</v>
      </c>
      <c r="H10">
        <v>0.1</v>
      </c>
      <c r="I10" s="35">
        <v>0.1</v>
      </c>
      <c r="J10" t="s">
        <v>119</v>
      </c>
    </row>
    <row r="11" spans="1:15" x14ac:dyDescent="0.25">
      <c r="C11" s="36"/>
      <c r="F11" s="36"/>
      <c r="I11" s="36"/>
    </row>
    <row r="12" spans="1:15" x14ac:dyDescent="0.25">
      <c r="A12" t="s">
        <v>127</v>
      </c>
      <c r="B12">
        <f>SUM(B4:B11)</f>
        <v>2.2999999999999998</v>
      </c>
      <c r="C12" s="36">
        <f>SUM(C4:C11)</f>
        <v>2.2999999999999998</v>
      </c>
      <c r="E12">
        <f>SUM(E4:E11)</f>
        <v>3.9</v>
      </c>
      <c r="F12" s="36">
        <f>SUM(F4:F11)</f>
        <v>3.9</v>
      </c>
      <c r="H12">
        <f>SUM(H4:H11)</f>
        <v>4.0999999999999996</v>
      </c>
      <c r="I12" s="36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 x14ac:dyDescent="0.25">
      <c r="C13" s="36"/>
      <c r="F13" s="36"/>
      <c r="I13" s="36"/>
    </row>
    <row r="14" spans="1:15" x14ac:dyDescent="0.25">
      <c r="A14" t="s">
        <v>54</v>
      </c>
      <c r="B14">
        <v>0.3</v>
      </c>
    </row>
    <row r="15" spans="1:15" x14ac:dyDescent="0.25">
      <c r="A15" s="27" t="s">
        <v>125</v>
      </c>
      <c r="B15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M29" sqref="M29"/>
    </sheetView>
  </sheetViews>
  <sheetFormatPr defaultColWidth="4" defaultRowHeight="15" x14ac:dyDescent="0.2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6" customFormat="1" x14ac:dyDescent="0.25">
      <c r="A1" s="26" t="s">
        <v>4</v>
      </c>
      <c r="B1" s="38" t="s">
        <v>5</v>
      </c>
      <c r="C1" s="38"/>
      <c r="D1" s="38"/>
      <c r="E1" s="38" t="s">
        <v>6</v>
      </c>
      <c r="F1" s="38"/>
      <c r="G1" s="38"/>
      <c r="H1" s="38" t="s">
        <v>7</v>
      </c>
      <c r="I1" s="38"/>
      <c r="J1" s="38"/>
      <c r="K1" s="38" t="s">
        <v>122</v>
      </c>
      <c r="L1" s="38"/>
      <c r="M1" s="34" t="s">
        <v>124</v>
      </c>
      <c r="N1" s="34"/>
      <c r="O1" s="26" t="s">
        <v>114</v>
      </c>
    </row>
    <row r="2" spans="1:15" s="26" customFormat="1" x14ac:dyDescent="0.25">
      <c r="B2" s="26" t="s">
        <v>120</v>
      </c>
      <c r="C2" s="26" t="s">
        <v>121</v>
      </c>
      <c r="D2" s="26" t="s">
        <v>117</v>
      </c>
      <c r="E2" s="26" t="s">
        <v>120</v>
      </c>
      <c r="F2" s="26" t="s">
        <v>121</v>
      </c>
      <c r="G2" s="26" t="s">
        <v>117</v>
      </c>
      <c r="H2" s="26" t="s">
        <v>120</v>
      </c>
      <c r="I2" s="26" t="s">
        <v>121</v>
      </c>
      <c r="J2" s="26" t="s">
        <v>117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116</v>
      </c>
      <c r="C3" s="33"/>
      <c r="F3" s="33"/>
      <c r="I3" s="33"/>
      <c r="M3" s="34"/>
      <c r="N3" s="34"/>
    </row>
    <row r="4" spans="1:15" x14ac:dyDescent="0.25">
      <c r="A4" t="s">
        <v>42</v>
      </c>
      <c r="B4">
        <v>1</v>
      </c>
      <c r="C4" s="35">
        <v>1</v>
      </c>
      <c r="E4">
        <v>1</v>
      </c>
      <c r="F4" s="35">
        <v>1</v>
      </c>
      <c r="H4">
        <v>0.5</v>
      </c>
      <c r="I4" s="35">
        <v>0.5</v>
      </c>
      <c r="J4" t="s">
        <v>119</v>
      </c>
    </row>
    <row r="5" spans="1:15" x14ac:dyDescent="0.25">
      <c r="A5" t="s">
        <v>43</v>
      </c>
      <c r="B5">
        <v>0.1</v>
      </c>
      <c r="C5" s="35">
        <v>0.1</v>
      </c>
      <c r="E5">
        <v>0</v>
      </c>
      <c r="F5" s="35">
        <v>0</v>
      </c>
      <c r="H5">
        <v>0.3</v>
      </c>
      <c r="I5" s="35">
        <v>0.3</v>
      </c>
      <c r="J5" t="s">
        <v>119</v>
      </c>
    </row>
    <row r="6" spans="1:15" x14ac:dyDescent="0.25">
      <c r="A6" t="s">
        <v>44</v>
      </c>
      <c r="B6">
        <v>1.5</v>
      </c>
      <c r="C6" s="35">
        <v>1.5</v>
      </c>
      <c r="E6">
        <v>0.4</v>
      </c>
      <c r="F6" s="35">
        <v>0.4</v>
      </c>
      <c r="H6">
        <v>0.6</v>
      </c>
      <c r="I6" s="35">
        <v>0.6</v>
      </c>
      <c r="J6" t="s">
        <v>119</v>
      </c>
    </row>
    <row r="7" spans="1:15" x14ac:dyDescent="0.25">
      <c r="A7" t="s">
        <v>45</v>
      </c>
      <c r="B7">
        <v>0</v>
      </c>
      <c r="C7" s="35">
        <v>0</v>
      </c>
      <c r="E7">
        <v>0.3</v>
      </c>
      <c r="F7" s="35">
        <v>0.3</v>
      </c>
      <c r="H7">
        <v>0</v>
      </c>
      <c r="I7" s="35">
        <v>0</v>
      </c>
      <c r="J7" t="s">
        <v>119</v>
      </c>
    </row>
    <row r="8" spans="1:15" x14ac:dyDescent="0.25">
      <c r="A8" t="s">
        <v>46</v>
      </c>
      <c r="B8">
        <v>0.3</v>
      </c>
      <c r="C8" s="35">
        <v>0.3</v>
      </c>
      <c r="E8">
        <v>0.2</v>
      </c>
      <c r="F8" s="35">
        <v>0.2</v>
      </c>
      <c r="H8">
        <v>0.8</v>
      </c>
      <c r="I8" s="35">
        <v>0.8</v>
      </c>
      <c r="J8" t="s">
        <v>119</v>
      </c>
    </row>
    <row r="9" spans="1:15" x14ac:dyDescent="0.25">
      <c r="A9" t="s">
        <v>47</v>
      </c>
      <c r="B9">
        <v>2</v>
      </c>
      <c r="C9" s="35">
        <v>2</v>
      </c>
      <c r="E9">
        <v>1</v>
      </c>
      <c r="F9" s="35">
        <v>1</v>
      </c>
      <c r="H9">
        <v>2.5</v>
      </c>
      <c r="I9" s="35">
        <v>2.5</v>
      </c>
      <c r="J9" t="s">
        <v>119</v>
      </c>
    </row>
    <row r="10" spans="1:15" x14ac:dyDescent="0.25">
      <c r="A10" t="s">
        <v>48</v>
      </c>
      <c r="B10">
        <v>0.2</v>
      </c>
      <c r="C10" s="35">
        <v>0.2</v>
      </c>
      <c r="E10">
        <v>0</v>
      </c>
      <c r="F10" s="35">
        <v>0</v>
      </c>
      <c r="H10">
        <v>0.3</v>
      </c>
      <c r="I10" s="35">
        <v>0.3</v>
      </c>
      <c r="J10" t="s">
        <v>119</v>
      </c>
    </row>
    <row r="11" spans="1:15" x14ac:dyDescent="0.25">
      <c r="A11" t="s">
        <v>49</v>
      </c>
      <c r="B11">
        <v>0.5</v>
      </c>
      <c r="C11" s="35">
        <v>0.5</v>
      </c>
      <c r="E11">
        <v>0</v>
      </c>
      <c r="F11" s="35">
        <v>0</v>
      </c>
      <c r="H11">
        <v>0.1</v>
      </c>
      <c r="I11" s="35">
        <v>0.1</v>
      </c>
      <c r="J11" t="s">
        <v>119</v>
      </c>
    </row>
    <row r="12" spans="1:15" x14ac:dyDescent="0.25">
      <c r="A12" t="s">
        <v>52</v>
      </c>
      <c r="B12">
        <v>1.2</v>
      </c>
      <c r="C12" s="35">
        <v>1.2</v>
      </c>
      <c r="E12">
        <v>1.5</v>
      </c>
      <c r="F12" s="35">
        <v>1.5</v>
      </c>
      <c r="H12">
        <v>1.5</v>
      </c>
      <c r="I12" s="35">
        <v>1.5</v>
      </c>
      <c r="J12" t="s">
        <v>119</v>
      </c>
    </row>
    <row r="13" spans="1:15" x14ac:dyDescent="0.25">
      <c r="A13" t="s">
        <v>155</v>
      </c>
      <c r="B13">
        <v>0</v>
      </c>
      <c r="C13" s="35">
        <v>0</v>
      </c>
      <c r="E13">
        <v>0</v>
      </c>
      <c r="F13" s="35">
        <v>0</v>
      </c>
      <c r="H13">
        <v>0</v>
      </c>
      <c r="I13" s="35">
        <v>0</v>
      </c>
      <c r="J13" t="s">
        <v>119</v>
      </c>
    </row>
    <row r="14" spans="1:15" x14ac:dyDescent="0.25">
      <c r="A14" t="s">
        <v>50</v>
      </c>
      <c r="B14">
        <v>1.75</v>
      </c>
      <c r="C14" s="35">
        <v>1.75</v>
      </c>
      <c r="E14">
        <v>3</v>
      </c>
      <c r="F14" s="35">
        <v>3</v>
      </c>
      <c r="H14">
        <v>3</v>
      </c>
      <c r="I14" s="35">
        <v>3</v>
      </c>
      <c r="J14" t="s">
        <v>119</v>
      </c>
    </row>
    <row r="15" spans="1:15" x14ac:dyDescent="0.25">
      <c r="A15" t="s">
        <v>51</v>
      </c>
      <c r="B15">
        <v>0.75</v>
      </c>
      <c r="C15" s="35">
        <v>0.75</v>
      </c>
      <c r="E15">
        <v>2</v>
      </c>
      <c r="F15" s="35">
        <v>2</v>
      </c>
      <c r="H15">
        <v>3</v>
      </c>
      <c r="I15" s="35">
        <v>3</v>
      </c>
      <c r="J15" t="s">
        <v>119</v>
      </c>
    </row>
    <row r="16" spans="1:15" x14ac:dyDescent="0.25">
      <c r="A16" t="s">
        <v>14</v>
      </c>
      <c r="B16">
        <v>0</v>
      </c>
      <c r="C16" s="35">
        <v>0</v>
      </c>
      <c r="E16">
        <v>0</v>
      </c>
      <c r="F16" s="35">
        <v>0</v>
      </c>
      <c r="H16">
        <v>0</v>
      </c>
      <c r="I16" s="35">
        <v>0</v>
      </c>
      <c r="J16" t="s">
        <v>119</v>
      </c>
    </row>
    <row r="17" spans="1:15" x14ac:dyDescent="0.25">
      <c r="A17" t="s">
        <v>53</v>
      </c>
      <c r="B17">
        <v>0.7</v>
      </c>
      <c r="C17" s="35">
        <v>0.7</v>
      </c>
      <c r="E17">
        <v>3</v>
      </c>
      <c r="F17" s="35">
        <v>3</v>
      </c>
      <c r="H17">
        <v>0.4</v>
      </c>
      <c r="I17" s="35">
        <v>0.4</v>
      </c>
      <c r="J17" t="s">
        <v>119</v>
      </c>
    </row>
    <row r="18" spans="1:15" x14ac:dyDescent="0.25">
      <c r="A18" t="s">
        <v>56</v>
      </c>
      <c r="B18">
        <v>0.4</v>
      </c>
      <c r="C18" s="35">
        <v>0.4</v>
      </c>
      <c r="E18">
        <v>0.2</v>
      </c>
      <c r="F18" s="35">
        <v>0.2</v>
      </c>
      <c r="H18">
        <v>0.5</v>
      </c>
      <c r="I18" s="35">
        <v>0.5</v>
      </c>
      <c r="J18" t="s">
        <v>119</v>
      </c>
    </row>
    <row r="19" spans="1:15" x14ac:dyDescent="0.25">
      <c r="A19" t="s">
        <v>57</v>
      </c>
      <c r="B19">
        <v>0.5</v>
      </c>
      <c r="C19" s="35">
        <v>0.5</v>
      </c>
      <c r="E19">
        <v>0.5</v>
      </c>
      <c r="F19" s="35">
        <v>0.5</v>
      </c>
      <c r="H19">
        <v>1.5</v>
      </c>
      <c r="I19" s="35">
        <v>1.5</v>
      </c>
      <c r="J19" t="s">
        <v>119</v>
      </c>
    </row>
    <row r="20" spans="1:15" x14ac:dyDescent="0.25">
      <c r="A20" t="s">
        <v>72</v>
      </c>
      <c r="B20">
        <v>1</v>
      </c>
      <c r="C20" s="35">
        <v>1</v>
      </c>
      <c r="E20">
        <v>2</v>
      </c>
      <c r="F20" s="35">
        <v>2</v>
      </c>
      <c r="H20">
        <v>3</v>
      </c>
      <c r="I20" s="35">
        <v>3</v>
      </c>
      <c r="J20" t="s">
        <v>119</v>
      </c>
    </row>
    <row r="21" spans="1:15" x14ac:dyDescent="0.25">
      <c r="A21" t="s">
        <v>157</v>
      </c>
      <c r="C21" s="35"/>
      <c r="F21" s="35"/>
      <c r="I21" s="35"/>
      <c r="O21" t="s">
        <v>158</v>
      </c>
    </row>
    <row r="23" spans="1:15" x14ac:dyDescent="0.25">
      <c r="A23" t="s">
        <v>127</v>
      </c>
      <c r="B23">
        <f>SUM(B4:B22)</f>
        <v>11.9</v>
      </c>
      <c r="C23">
        <f>SUM(C4:C22)</f>
        <v>11.9</v>
      </c>
      <c r="E23">
        <f>SUM(E4:E22)</f>
        <v>15.1</v>
      </c>
      <c r="F23">
        <f>SUM(F4:F22)</f>
        <v>15.1</v>
      </c>
      <c r="H23">
        <f>SUM(H4:H22)</f>
        <v>18</v>
      </c>
      <c r="I23">
        <f>SUM(I4:I22)</f>
        <v>18</v>
      </c>
      <c r="K23">
        <f>E23*B25</f>
        <v>4.5299999999999994</v>
      </c>
      <c r="L23">
        <f>H23*B25</f>
        <v>5.3999999999999995</v>
      </c>
      <c r="M23">
        <f>(E23+H23)*B26</f>
        <v>9.93</v>
      </c>
    </row>
    <row r="25" spans="1:15" x14ac:dyDescent="0.25">
      <c r="A25" t="s">
        <v>54</v>
      </c>
      <c r="B25">
        <v>0.3</v>
      </c>
    </row>
    <row r="26" spans="1:15" x14ac:dyDescent="0.25">
      <c r="A26" s="27" t="s">
        <v>125</v>
      </c>
      <c r="B26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cols>
    <col min="1" max="1" width="40.5703125" customWidth="1"/>
  </cols>
  <sheetData>
    <row r="1" spans="1:7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28</v>
      </c>
      <c r="F1" s="4" t="s">
        <v>8</v>
      </c>
      <c r="G1" s="4" t="s">
        <v>9</v>
      </c>
    </row>
    <row r="2" spans="1:7" x14ac:dyDescent="0.25">
      <c r="A2" t="s">
        <v>70</v>
      </c>
      <c r="B2">
        <v>1</v>
      </c>
      <c r="C2">
        <v>0.5</v>
      </c>
      <c r="D2">
        <v>1</v>
      </c>
    </row>
    <row r="3" spans="1:7" x14ac:dyDescent="0.25">
      <c r="A3" t="s">
        <v>71</v>
      </c>
      <c r="B3">
        <v>1.5</v>
      </c>
      <c r="C3">
        <v>1</v>
      </c>
      <c r="D3">
        <v>1</v>
      </c>
    </row>
    <row r="4" spans="1:7" x14ac:dyDescent="0.25">
      <c r="A4" t="s">
        <v>72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54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O8" sqref="O8"/>
    </sheetView>
  </sheetViews>
  <sheetFormatPr defaultRowHeight="15" x14ac:dyDescent="0.25"/>
  <cols>
    <col min="1" max="1" width="26.7109375" style="43" bestFit="1" customWidth="1"/>
    <col min="2" max="2" width="5.140625" style="43" bestFit="1" customWidth="1"/>
    <col min="3" max="3" width="5" style="43" bestFit="1" customWidth="1"/>
    <col min="4" max="4" width="5.7109375" style="43" bestFit="1" customWidth="1"/>
    <col min="5" max="5" width="5.140625" style="43" bestFit="1" customWidth="1"/>
    <col min="6" max="6" width="5" style="43" bestFit="1" customWidth="1"/>
    <col min="7" max="7" width="5.28515625" style="43" bestFit="1" customWidth="1"/>
    <col min="8" max="8" width="5.140625" style="43" bestFit="1" customWidth="1"/>
    <col min="9" max="9" width="5" style="43" bestFit="1" customWidth="1"/>
    <col min="10" max="10" width="5.28515625" style="43" bestFit="1" customWidth="1"/>
    <col min="11" max="11" width="7.28515625" style="43" bestFit="1" customWidth="1"/>
    <col min="12" max="13" width="4" style="43" bestFit="1" customWidth="1"/>
    <col min="14" max="14" width="9.140625" style="43"/>
    <col min="15" max="15" width="91.5703125" style="43" bestFit="1" customWidth="1"/>
    <col min="16" max="16384" width="9.140625" style="43"/>
  </cols>
  <sheetData>
    <row r="1" spans="1:15" s="39" customFormat="1" x14ac:dyDescent="0.25">
      <c r="A1" s="39" t="s">
        <v>4</v>
      </c>
      <c r="B1" s="40" t="s">
        <v>5</v>
      </c>
      <c r="C1" s="40"/>
      <c r="D1" s="40"/>
      <c r="E1" s="40" t="s">
        <v>6</v>
      </c>
      <c r="F1" s="40"/>
      <c r="G1" s="40"/>
      <c r="H1" s="40" t="s">
        <v>7</v>
      </c>
      <c r="I1" s="40"/>
      <c r="J1" s="40"/>
      <c r="K1" s="40" t="s">
        <v>122</v>
      </c>
      <c r="L1" s="40"/>
      <c r="M1" s="41" t="s">
        <v>124</v>
      </c>
      <c r="N1" s="41"/>
      <c r="O1" s="39" t="s">
        <v>114</v>
      </c>
    </row>
    <row r="2" spans="1:15" s="39" customFormat="1" x14ac:dyDescent="0.25">
      <c r="B2" s="39" t="s">
        <v>120</v>
      </c>
      <c r="C2" s="39" t="s">
        <v>121</v>
      </c>
      <c r="D2" s="39" t="s">
        <v>117</v>
      </c>
      <c r="E2" s="39" t="s">
        <v>120</v>
      </c>
      <c r="F2" s="39" t="s">
        <v>121</v>
      </c>
      <c r="G2" s="39" t="s">
        <v>117</v>
      </c>
      <c r="H2" s="39" t="s">
        <v>120</v>
      </c>
      <c r="I2" s="39" t="s">
        <v>121</v>
      </c>
      <c r="J2" s="39" t="s">
        <v>117</v>
      </c>
      <c r="K2" s="39" t="s">
        <v>6</v>
      </c>
      <c r="L2" s="39" t="s">
        <v>7</v>
      </c>
      <c r="M2" s="41"/>
      <c r="N2" s="41"/>
    </row>
    <row r="3" spans="1:15" s="39" customFormat="1" x14ac:dyDescent="0.25">
      <c r="A3" s="39" t="s">
        <v>116</v>
      </c>
      <c r="C3" s="42"/>
      <c r="F3" s="42"/>
      <c r="I3" s="42"/>
      <c r="M3" s="41"/>
      <c r="N3" s="41"/>
    </row>
    <row r="4" spans="1:15" x14ac:dyDescent="0.25">
      <c r="A4" s="43" t="s">
        <v>173</v>
      </c>
      <c r="B4" s="44">
        <v>1</v>
      </c>
      <c r="C4" s="45">
        <v>1</v>
      </c>
      <c r="D4" s="44" t="s">
        <v>145</v>
      </c>
      <c r="E4" s="44">
        <v>3</v>
      </c>
      <c r="F4" s="45">
        <v>3</v>
      </c>
      <c r="G4" s="44" t="s">
        <v>145</v>
      </c>
      <c r="I4" s="46"/>
    </row>
    <row r="5" spans="1:15" ht="60" x14ac:dyDescent="0.25">
      <c r="A5" s="43" t="s">
        <v>175</v>
      </c>
      <c r="B5" s="43">
        <v>3</v>
      </c>
      <c r="C5" s="46">
        <v>3</v>
      </c>
      <c r="D5" s="43" t="s">
        <v>176</v>
      </c>
      <c r="E5" s="43">
        <v>3</v>
      </c>
      <c r="F5" s="46">
        <v>3</v>
      </c>
      <c r="G5" s="43" t="s">
        <v>130</v>
      </c>
      <c r="H5" s="43">
        <v>3</v>
      </c>
      <c r="I5" s="46">
        <v>3</v>
      </c>
      <c r="J5" s="43" t="s">
        <v>130</v>
      </c>
      <c r="O5" s="48" t="s">
        <v>182</v>
      </c>
    </row>
    <row r="6" spans="1:15" x14ac:dyDescent="0.25">
      <c r="A6" s="44" t="s">
        <v>35</v>
      </c>
      <c r="B6" s="43">
        <v>2</v>
      </c>
      <c r="C6" s="46">
        <v>2</v>
      </c>
      <c r="D6" s="43" t="s">
        <v>145</v>
      </c>
      <c r="E6" s="43">
        <v>3</v>
      </c>
      <c r="F6" s="46">
        <v>3</v>
      </c>
      <c r="G6" s="43" t="s">
        <v>130</v>
      </c>
      <c r="I6" s="46"/>
      <c r="O6" s="48" t="s">
        <v>181</v>
      </c>
    </row>
    <row r="7" spans="1:15" x14ac:dyDescent="0.25">
      <c r="A7" s="44" t="s">
        <v>36</v>
      </c>
      <c r="B7" s="43">
        <v>1</v>
      </c>
      <c r="C7" s="46">
        <v>1</v>
      </c>
      <c r="D7" s="43" t="s">
        <v>145</v>
      </c>
      <c r="E7" s="43">
        <v>2</v>
      </c>
      <c r="F7" s="46">
        <v>2</v>
      </c>
      <c r="G7" s="43" t="s">
        <v>130</v>
      </c>
      <c r="I7" s="46"/>
      <c r="O7" s="48" t="s">
        <v>37</v>
      </c>
    </row>
    <row r="8" spans="1:15" x14ac:dyDescent="0.25">
      <c r="A8" s="44" t="s">
        <v>41</v>
      </c>
      <c r="B8" s="43">
        <v>4</v>
      </c>
      <c r="C8" s="46">
        <v>4</v>
      </c>
      <c r="D8" s="43" t="s">
        <v>145</v>
      </c>
      <c r="E8" s="43">
        <v>8</v>
      </c>
      <c r="F8" s="46">
        <v>8</v>
      </c>
      <c r="G8" s="43" t="s">
        <v>130</v>
      </c>
      <c r="I8" s="46"/>
      <c r="O8" s="48" t="s">
        <v>183</v>
      </c>
    </row>
    <row r="9" spans="1:15" x14ac:dyDescent="0.25">
      <c r="A9" s="43" t="s">
        <v>179</v>
      </c>
      <c r="C9" s="46"/>
      <c r="D9" s="43" t="s">
        <v>130</v>
      </c>
      <c r="F9" s="46"/>
      <c r="G9" s="43" t="s">
        <v>130</v>
      </c>
      <c r="I9" s="46"/>
      <c r="J9" s="43" t="s">
        <v>130</v>
      </c>
      <c r="O9" s="43" t="s">
        <v>180</v>
      </c>
    </row>
    <row r="10" spans="1:15" x14ac:dyDescent="0.25">
      <c r="C10" s="46"/>
      <c r="F10" s="46"/>
      <c r="I10" s="46"/>
    </row>
    <row r="11" spans="1:15" x14ac:dyDescent="0.25">
      <c r="C11" s="46"/>
      <c r="F11" s="46"/>
      <c r="I11" s="46"/>
    </row>
    <row r="12" spans="1:15" x14ac:dyDescent="0.25">
      <c r="C12" s="46"/>
      <c r="F12" s="46"/>
      <c r="I12" s="46"/>
    </row>
    <row r="13" spans="1:15" x14ac:dyDescent="0.25">
      <c r="C13" s="46"/>
      <c r="F13" s="46"/>
      <c r="I13" s="46"/>
    </row>
    <row r="14" spans="1:15" x14ac:dyDescent="0.25">
      <c r="C14" s="46"/>
      <c r="F14" s="46"/>
      <c r="I14" s="46"/>
    </row>
    <row r="16" spans="1:15" x14ac:dyDescent="0.25">
      <c r="A16" s="43" t="s">
        <v>127</v>
      </c>
      <c r="B16" s="43">
        <f>SUM(B4:B15)</f>
        <v>11</v>
      </c>
      <c r="C16" s="43">
        <f>SUM(C4:C15)</f>
        <v>11</v>
      </c>
      <c r="E16" s="43">
        <f>SUM(E4:E15)</f>
        <v>19</v>
      </c>
      <c r="F16" s="43">
        <f>SUM(F4:F15)</f>
        <v>19</v>
      </c>
      <c r="H16" s="43">
        <f>SUM(H4:H15)</f>
        <v>3</v>
      </c>
      <c r="I16" s="43">
        <f>SUM(I4:I15)</f>
        <v>3</v>
      </c>
      <c r="K16" s="44">
        <f>E16*B18</f>
        <v>5.7</v>
      </c>
      <c r="L16" s="43">
        <f>H16*B18</f>
        <v>0.89999999999999991</v>
      </c>
      <c r="M16" s="43">
        <f>(E16+H16)*B19</f>
        <v>6.6</v>
      </c>
    </row>
    <row r="17" spans="1:15" x14ac:dyDescent="0.25">
      <c r="K17" s="44"/>
    </row>
    <row r="18" spans="1:15" x14ac:dyDescent="0.25">
      <c r="A18" s="43" t="s">
        <v>54</v>
      </c>
      <c r="B18" s="43">
        <v>0.3</v>
      </c>
    </row>
    <row r="19" spans="1:15" x14ac:dyDescent="0.25">
      <c r="A19" s="47" t="s">
        <v>125</v>
      </c>
      <c r="B19" s="47">
        <v>0.3</v>
      </c>
    </row>
    <row r="20" spans="1:15" x14ac:dyDescent="0.25">
      <c r="O20" s="13" t="s">
        <v>109</v>
      </c>
    </row>
    <row r="21" spans="1:15" x14ac:dyDescent="0.25">
      <c r="O21" s="13" t="s">
        <v>110</v>
      </c>
    </row>
    <row r="22" spans="1:15" s="44" customFormat="1" x14ac:dyDescent="0.25">
      <c r="O22" s="13" t="s">
        <v>111</v>
      </c>
    </row>
    <row r="23" spans="1:15" s="44" customFormat="1" x14ac:dyDescent="0.25">
      <c r="O23" s="13"/>
    </row>
    <row r="24" spans="1:15" s="44" customFormat="1" x14ac:dyDescent="0.25">
      <c r="B24" s="50"/>
      <c r="C24" s="51"/>
      <c r="D24" s="51"/>
      <c r="E24" s="51"/>
      <c r="F24" s="51"/>
      <c r="G24" s="51"/>
      <c r="H24" s="51"/>
      <c r="I24" s="48"/>
      <c r="O24" s="10" t="s">
        <v>103</v>
      </c>
    </row>
    <row r="25" spans="1:15" x14ac:dyDescent="0.25">
      <c r="O25" s="10" t="s">
        <v>104</v>
      </c>
    </row>
    <row r="26" spans="1:15" x14ac:dyDescent="0.25">
      <c r="O26" s="10" t="s">
        <v>105</v>
      </c>
    </row>
    <row r="27" spans="1:15" x14ac:dyDescent="0.25">
      <c r="O27" s="10" t="s">
        <v>106</v>
      </c>
    </row>
    <row r="28" spans="1:15" x14ac:dyDescent="0.25">
      <c r="O28" s="10" t="s">
        <v>107</v>
      </c>
    </row>
    <row r="29" spans="1:15" x14ac:dyDescent="0.25">
      <c r="O29" s="10" t="s">
        <v>108</v>
      </c>
    </row>
    <row r="32" spans="1:15" x14ac:dyDescent="0.25">
      <c r="O32" s="12" t="s">
        <v>99</v>
      </c>
    </row>
    <row r="33" spans="15:15" x14ac:dyDescent="0.25">
      <c r="O33" s="12" t="s">
        <v>100</v>
      </c>
    </row>
    <row r="34" spans="15:15" x14ac:dyDescent="0.25">
      <c r="O34" s="12" t="s">
        <v>101</v>
      </c>
    </row>
    <row r="35" spans="15:15" x14ac:dyDescent="0.25">
      <c r="O35" s="12" t="s">
        <v>102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29" sqref="O29"/>
    </sheetView>
  </sheetViews>
  <sheetFormatPr defaultColWidth="79.42578125" defaultRowHeight="15" x14ac:dyDescent="0.25"/>
  <cols>
    <col min="1" max="1" width="32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3" bestFit="1" customWidth="1"/>
    <col min="13" max="13" width="5" bestFit="1" customWidth="1"/>
    <col min="14" max="14" width="2" bestFit="1" customWidth="1"/>
    <col min="15" max="15" width="75" bestFit="1" customWidth="1"/>
  </cols>
  <sheetData>
    <row r="1" spans="1:15" s="39" customFormat="1" x14ac:dyDescent="0.25">
      <c r="A1" s="39" t="s">
        <v>4</v>
      </c>
      <c r="B1" s="40" t="s">
        <v>5</v>
      </c>
      <c r="C1" s="40"/>
      <c r="D1" s="40"/>
      <c r="E1" s="40" t="s">
        <v>6</v>
      </c>
      <c r="F1" s="40"/>
      <c r="G1" s="40"/>
      <c r="H1" s="40" t="s">
        <v>7</v>
      </c>
      <c r="I1" s="40"/>
      <c r="J1" s="40"/>
      <c r="K1" s="40" t="s">
        <v>122</v>
      </c>
      <c r="L1" s="40"/>
      <c r="M1" s="41" t="s">
        <v>124</v>
      </c>
      <c r="N1" s="41"/>
      <c r="O1" s="39" t="s">
        <v>114</v>
      </c>
    </row>
    <row r="2" spans="1:15" s="39" customFormat="1" x14ac:dyDescent="0.25">
      <c r="B2" s="39" t="s">
        <v>120</v>
      </c>
      <c r="C2" s="39" t="s">
        <v>121</v>
      </c>
      <c r="D2" s="39" t="s">
        <v>117</v>
      </c>
      <c r="E2" s="39" t="s">
        <v>120</v>
      </c>
      <c r="F2" s="39" t="s">
        <v>121</v>
      </c>
      <c r="G2" s="39" t="s">
        <v>117</v>
      </c>
      <c r="H2" s="39" t="s">
        <v>120</v>
      </c>
      <c r="I2" s="39" t="s">
        <v>121</v>
      </c>
      <c r="J2" s="39" t="s">
        <v>117</v>
      </c>
      <c r="K2" s="39" t="s">
        <v>6</v>
      </c>
      <c r="L2" s="39" t="s">
        <v>7</v>
      </c>
      <c r="M2" s="41"/>
      <c r="N2" s="41"/>
    </row>
    <row r="3" spans="1:15" s="39" customFormat="1" x14ac:dyDescent="0.25">
      <c r="A3" s="39" t="s">
        <v>116</v>
      </c>
      <c r="C3" s="42"/>
      <c r="F3" s="42"/>
      <c r="I3" s="42"/>
      <c r="M3" s="41"/>
      <c r="N3" s="41"/>
    </row>
    <row r="4" spans="1:15" s="43" customFormat="1" x14ac:dyDescent="0.25">
      <c r="A4" s="43" t="s">
        <v>74</v>
      </c>
      <c r="B4" s="43">
        <v>1</v>
      </c>
      <c r="C4" s="49">
        <v>1</v>
      </c>
      <c r="D4" s="43" t="s">
        <v>137</v>
      </c>
      <c r="E4" s="43">
        <v>1</v>
      </c>
      <c r="F4" s="49">
        <v>1</v>
      </c>
      <c r="I4" s="49"/>
    </row>
    <row r="5" spans="1:15" s="43" customFormat="1" x14ac:dyDescent="0.25">
      <c r="A5" s="43" t="s">
        <v>76</v>
      </c>
      <c r="B5" s="43">
        <v>3</v>
      </c>
      <c r="C5" s="49">
        <v>3</v>
      </c>
      <c r="D5" s="43" t="s">
        <v>137</v>
      </c>
      <c r="E5" s="43">
        <v>2</v>
      </c>
      <c r="F5" s="49">
        <v>2</v>
      </c>
      <c r="I5" s="49"/>
    </row>
    <row r="6" spans="1:15" s="43" customFormat="1" x14ac:dyDescent="0.25">
      <c r="A6" s="43" t="s">
        <v>75</v>
      </c>
      <c r="B6" s="43">
        <v>1</v>
      </c>
      <c r="C6" s="49">
        <v>1</v>
      </c>
      <c r="D6" s="43" t="s">
        <v>137</v>
      </c>
      <c r="E6" s="43">
        <v>1.5</v>
      </c>
      <c r="F6" s="49">
        <v>1.5</v>
      </c>
      <c r="I6" s="49"/>
    </row>
    <row r="7" spans="1:15" s="43" customFormat="1" x14ac:dyDescent="0.25">
      <c r="A7" s="44" t="s">
        <v>38</v>
      </c>
      <c r="B7" s="43">
        <v>5</v>
      </c>
      <c r="C7" s="49">
        <v>5</v>
      </c>
      <c r="D7" s="43" t="s">
        <v>145</v>
      </c>
      <c r="E7" s="43">
        <v>7</v>
      </c>
      <c r="F7" s="49">
        <v>7</v>
      </c>
      <c r="G7" s="43" t="s">
        <v>130</v>
      </c>
      <c r="H7" s="43">
        <v>0</v>
      </c>
      <c r="I7" s="49">
        <v>0</v>
      </c>
      <c r="J7" s="43" t="s">
        <v>174</v>
      </c>
      <c r="O7" s="48" t="s">
        <v>80</v>
      </c>
    </row>
    <row r="9" spans="1:15" x14ac:dyDescent="0.25">
      <c r="B9">
        <f>SUM(B4:B8)</f>
        <v>10</v>
      </c>
      <c r="C9">
        <f>SUM(C4:C8)</f>
        <v>10</v>
      </c>
      <c r="E9">
        <f>SUM(E4:E8)</f>
        <v>11.5</v>
      </c>
      <c r="F9">
        <f>SUM(F4:F8)</f>
        <v>11.5</v>
      </c>
      <c r="H9">
        <f>SUM(H4:H8)</f>
        <v>0</v>
      </c>
      <c r="I9">
        <f>SUM(I4:I8)</f>
        <v>0</v>
      </c>
      <c r="K9">
        <f>E9*B11</f>
        <v>3.4499999999999997</v>
      </c>
      <c r="L9">
        <f>H9*B11</f>
        <v>0</v>
      </c>
      <c r="M9">
        <f>(E9+H9)*B12</f>
        <v>3.4499999999999997</v>
      </c>
      <c r="N9">
        <f>H9*B11</f>
        <v>0</v>
      </c>
    </row>
    <row r="11" spans="1:15" x14ac:dyDescent="0.25">
      <c r="A11" t="s">
        <v>54</v>
      </c>
      <c r="B11">
        <v>0.3</v>
      </c>
    </row>
    <row r="12" spans="1:15" x14ac:dyDescent="0.25">
      <c r="A12" t="s">
        <v>125</v>
      </c>
      <c r="B12">
        <v>0.3</v>
      </c>
    </row>
    <row r="16" spans="1:15" x14ac:dyDescent="0.25">
      <c r="A16" s="15"/>
      <c r="B16" s="32"/>
      <c r="C16" s="22"/>
      <c r="D16" s="22"/>
      <c r="E16" s="22"/>
      <c r="F16" s="22"/>
      <c r="G16" s="22"/>
      <c r="H16" s="22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140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35" sqref="D35"/>
    </sheetView>
  </sheetViews>
  <sheetFormatPr defaultRowHeight="15" x14ac:dyDescent="0.25"/>
  <cols>
    <col min="1" max="1" width="53" bestFit="1" customWidth="1"/>
    <col min="2" max="2" width="12" bestFit="1" customWidth="1"/>
  </cols>
  <sheetData>
    <row r="1" spans="1:2" x14ac:dyDescent="0.25">
      <c r="A1" t="s">
        <v>83</v>
      </c>
      <c r="B1">
        <v>2.4</v>
      </c>
    </row>
    <row r="2" spans="1:2" x14ac:dyDescent="0.25">
      <c r="A2" t="s">
        <v>84</v>
      </c>
      <c r="B2">
        <v>1.6</v>
      </c>
    </row>
    <row r="3" spans="1:2" x14ac:dyDescent="0.25">
      <c r="A3" t="s">
        <v>86</v>
      </c>
      <c r="B3">
        <v>2</v>
      </c>
    </row>
    <row r="4" spans="1:2" x14ac:dyDescent="0.25">
      <c r="A4" t="s">
        <v>85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ShopWidget</vt:lpstr>
      <vt:lpstr>Saved Items</vt:lpstr>
      <vt:lpstr>Order History</vt:lpstr>
      <vt:lpstr>Saved Carts</vt:lpstr>
      <vt:lpstr>Share Cart</vt:lpstr>
      <vt:lpstr>Active Cart</vt:lpstr>
      <vt:lpstr>Checkout</vt:lpstr>
      <vt:lpstr>Avante</vt:lpstr>
      <vt:lpstr>Data Conversions</vt:lpstr>
      <vt:lpstr>AvanteRpts</vt:lpstr>
      <vt:lpstr>Open Questions</vt:lpstr>
      <vt:lpstr>Defs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 MacRitchie</cp:lastModifiedBy>
  <cp:lastPrinted>2013-06-10T21:08:18Z</cp:lastPrinted>
  <dcterms:created xsi:type="dcterms:W3CDTF">2013-05-21T12:01:29Z</dcterms:created>
  <dcterms:modified xsi:type="dcterms:W3CDTF">2013-07-30T22:03:41Z</dcterms:modified>
</cp:coreProperties>
</file>