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9320" windowHeight="9105" tabRatio="697" firstSheet="4" activeTab="12"/>
  </bookViews>
  <sheets>
    <sheet name="Summary" sheetId="4" r:id="rId1"/>
    <sheet name="ShopWidget" sheetId="16" r:id="rId2"/>
    <sheet name="Saved Items" sheetId="7" r:id="rId3"/>
    <sheet name="Order History" sheetId="8" r:id="rId4"/>
    <sheet name="Saved Carts" sheetId="9" r:id="rId5"/>
    <sheet name="Share Cart" sheetId="6" r:id="rId6"/>
    <sheet name="Active Cart" sheetId="5" r:id="rId7"/>
    <sheet name="Checkout" sheetId="10" r:id="rId8"/>
    <sheet name="Avante" sheetId="18" r:id="rId9"/>
    <sheet name="Data Conversions" sheetId="11" r:id="rId10"/>
    <sheet name="AvanteRpts" sheetId="14" r:id="rId11"/>
    <sheet name="Open Questions" sheetId="17" r:id="rId12"/>
    <sheet name="Defs" sheetId="12" r:id="rId13"/>
  </sheets>
  <calcPr calcId="145621"/>
</workbook>
</file>

<file path=xl/calcChain.xml><?xml version="1.0" encoding="utf-8"?>
<calcChain xmlns="http://schemas.openxmlformats.org/spreadsheetml/2006/main">
  <c r="I11" i="10" l="1"/>
  <c r="H11" i="10"/>
  <c r="L11" i="10" s="1"/>
  <c r="F11" i="10"/>
  <c r="E11" i="10"/>
  <c r="C11" i="10"/>
  <c r="B11" i="10"/>
  <c r="H12" i="4"/>
  <c r="G12" i="4"/>
  <c r="F12" i="4"/>
  <c r="M9" i="11"/>
  <c r="K9" i="11"/>
  <c r="L9" i="11"/>
  <c r="H21" i="4" s="1"/>
  <c r="I9" i="11"/>
  <c r="F9" i="11"/>
  <c r="C9" i="11"/>
  <c r="I12" i="18"/>
  <c r="H12" i="18"/>
  <c r="L12" i="18" s="1"/>
  <c r="F12" i="18"/>
  <c r="D12" i="4" s="1"/>
  <c r="E12" i="18"/>
  <c r="K12" i="18" s="1"/>
  <c r="C12" i="18"/>
  <c r="C12" i="4" s="1"/>
  <c r="B12" i="18"/>
  <c r="I9" i="9"/>
  <c r="F9" i="9"/>
  <c r="C9" i="9"/>
  <c r="E8" i="8"/>
  <c r="M8" i="8" s="1"/>
  <c r="H5" i="4" s="1"/>
  <c r="H8" i="8"/>
  <c r="E5" i="4"/>
  <c r="I8" i="8"/>
  <c r="F8" i="8"/>
  <c r="C8" i="8"/>
  <c r="I13" i="7"/>
  <c r="F13" i="7"/>
  <c r="C13" i="7"/>
  <c r="I12" i="6"/>
  <c r="F12" i="6"/>
  <c r="C12" i="6"/>
  <c r="E23" i="5"/>
  <c r="H23" i="5"/>
  <c r="L23" i="5"/>
  <c r="G8" i="4" s="1"/>
  <c r="M23" i="5"/>
  <c r="H8" i="4" s="1"/>
  <c r="I23" i="5"/>
  <c r="F23" i="5"/>
  <c r="C23" i="5"/>
  <c r="E23" i="16"/>
  <c r="K23" i="16" s="1"/>
  <c r="F3" i="4" s="1"/>
  <c r="F23" i="16"/>
  <c r="D3" i="4" s="1"/>
  <c r="C23" i="16"/>
  <c r="C3" i="4" s="1"/>
  <c r="I23" i="16"/>
  <c r="E3" i="4" s="1"/>
  <c r="H23" i="16"/>
  <c r="L23" i="16" s="1"/>
  <c r="G3" i="4" s="1"/>
  <c r="B23" i="16"/>
  <c r="H9" i="11"/>
  <c r="E21" i="4" s="1"/>
  <c r="E9" i="11"/>
  <c r="D21" i="4" s="1"/>
  <c r="B9" i="11"/>
  <c r="C21" i="4"/>
  <c r="E9" i="9"/>
  <c r="M9" i="9" s="1"/>
  <c r="G6" i="4" s="1"/>
  <c r="H9" i="9"/>
  <c r="L9" i="9" s="1"/>
  <c r="F6" i="4" s="1"/>
  <c r="H6" i="4"/>
  <c r="B9" i="9"/>
  <c r="C6" i="4"/>
  <c r="L8" i="8"/>
  <c r="G5" i="4" s="1"/>
  <c r="B8" i="8"/>
  <c r="C5" i="4" s="1"/>
  <c r="B13" i="7"/>
  <c r="C4" i="4" s="1"/>
  <c r="H13" i="7"/>
  <c r="L13" i="7" s="1"/>
  <c r="G4" i="4" s="1"/>
  <c r="E13" i="7"/>
  <c r="D4" i="4" s="1"/>
  <c r="H12" i="6"/>
  <c r="E7" i="4"/>
  <c r="E12" i="6"/>
  <c r="M12" i="6"/>
  <c r="H7" i="4" s="1"/>
  <c r="K12" i="6"/>
  <c r="F7" i="4" s="1"/>
  <c r="B12" i="6"/>
  <c r="C7" i="4" s="1"/>
  <c r="D8" i="4"/>
  <c r="B23" i="5"/>
  <c r="C8" i="4"/>
  <c r="L12" i="6"/>
  <c r="G7" i="4"/>
  <c r="K23" i="5"/>
  <c r="F8" i="4"/>
  <c r="K8" i="8"/>
  <c r="F5" i="4" s="1"/>
  <c r="E8" i="4"/>
  <c r="D7" i="4"/>
  <c r="M23" i="16"/>
  <c r="H3" i="4" s="1"/>
  <c r="M11" i="10" l="1"/>
  <c r="K11" i="10"/>
  <c r="E12" i="4"/>
  <c r="N9" i="11"/>
  <c r="G21" i="4" s="1"/>
  <c r="G34" i="4" s="1"/>
  <c r="G36" i="4" s="1"/>
  <c r="F21" i="4"/>
  <c r="M12" i="18"/>
  <c r="C34" i="4"/>
  <c r="C36" i="4" s="1"/>
  <c r="C37" i="4" s="1"/>
  <c r="M13" i="7"/>
  <c r="H4" i="4" s="1"/>
  <c r="H34" i="4" s="1"/>
  <c r="E4" i="4"/>
  <c r="D5" i="4"/>
  <c r="E6" i="4"/>
  <c r="D6" i="4"/>
  <c r="K13" i="7"/>
  <c r="F4" i="4" s="1"/>
  <c r="K9" i="9"/>
  <c r="F34" i="4" l="1"/>
  <c r="F36" i="4" s="1"/>
  <c r="D34" i="4"/>
  <c r="D36" i="4" s="1"/>
  <c r="D37" i="4" s="1"/>
  <c r="E34" i="4"/>
  <c r="E36" i="4" s="1"/>
  <c r="E37" i="4" s="1"/>
  <c r="G37" i="4" s="1"/>
  <c r="F37" i="4" l="1"/>
</calcChain>
</file>

<file path=xl/sharedStrings.xml><?xml version="1.0" encoding="utf-8"?>
<sst xmlns="http://schemas.openxmlformats.org/spreadsheetml/2006/main" count="464" uniqueCount="184">
  <si>
    <t>Order History</t>
  </si>
  <si>
    <t>Saved Carts</t>
  </si>
  <si>
    <t>Active Cart</t>
  </si>
  <si>
    <t>Availability</t>
  </si>
  <si>
    <t>Task</t>
  </si>
  <si>
    <t>Design</t>
  </si>
  <si>
    <t>Avante</t>
  </si>
  <si>
    <t>UI</t>
  </si>
  <si>
    <t>UI Rework</t>
  </si>
  <si>
    <t>Price Breaks</t>
  </si>
  <si>
    <t>Freight</t>
  </si>
  <si>
    <t>Shared Item</t>
  </si>
  <si>
    <t>Item Search</t>
  </si>
  <si>
    <t>Quick Add</t>
  </si>
  <si>
    <t>My Account</t>
  </si>
  <si>
    <t>CE Web Integration</t>
  </si>
  <si>
    <t>Extended Desc</t>
  </si>
  <si>
    <t>Exp/Twit/???</t>
  </si>
  <si>
    <t>Creating Mult Orders</t>
  </si>
  <si>
    <t>Pre Login Func</t>
  </si>
  <si>
    <t>Check Out</t>
  </si>
  <si>
    <t>Notifications</t>
  </si>
  <si>
    <t>Predictive Ordering</t>
  </si>
  <si>
    <t>Mktg/Fat Content</t>
  </si>
  <si>
    <t>#Weeks</t>
  </si>
  <si>
    <t>#Days</t>
  </si>
  <si>
    <t>Complete Date</t>
  </si>
  <si>
    <t>need clarification on what actually happens</t>
  </si>
  <si>
    <t>pretty much done</t>
  </si>
  <si>
    <t>no issues</t>
  </si>
  <si>
    <t>make sure design satisfies marketing reqs</t>
  </si>
  <si>
    <t>incomplete design</t>
  </si>
  <si>
    <t>Shipment Bundling</t>
  </si>
  <si>
    <t>Shipping Upcharges</t>
  </si>
  <si>
    <t>Avante Rpts</t>
  </si>
  <si>
    <t>Due to configuration criteria changes/part# changes</t>
  </si>
  <si>
    <t>Ashad Conversion</t>
  </si>
  <si>
    <t>Misc Avante Changes</t>
  </si>
  <si>
    <t>MOD item Descriptions</t>
  </si>
  <si>
    <t>Freight Dropdown</t>
  </si>
  <si>
    <t>Line Repricing</t>
  </si>
  <si>
    <t>Total Items</t>
  </si>
  <si>
    <t>Edit Qty</t>
  </si>
  <si>
    <t>Plate Upload / Display</t>
  </si>
  <si>
    <t>Repricing Clock</t>
  </si>
  <si>
    <t>Disabling Lines</t>
  </si>
  <si>
    <t>Special CE Handling</t>
  </si>
  <si>
    <t>Pricebreak display</t>
  </si>
  <si>
    <t>Replacing MOD items in Cart with new MOD items</t>
  </si>
  <si>
    <t>Returning Items for Cart display</t>
  </si>
  <si>
    <t>Overall Rework Factor</t>
  </si>
  <si>
    <t>included in Active Cart</t>
  </si>
  <si>
    <t>Saving &amp; Naming the Cart</t>
  </si>
  <si>
    <t>Validating Cart Names, CPU, &amp; Zip Code</t>
  </si>
  <si>
    <t>Details on its own worksheet.</t>
  </si>
  <si>
    <t>Build and Link to popup</t>
  </si>
  <si>
    <t>Build Top interface for To, CC, &amp; Subject</t>
  </si>
  <si>
    <t>Handle logo swapping for customer sharing</t>
  </si>
  <si>
    <t>These numbers assume this has been essentially worked out for share items.</t>
  </si>
  <si>
    <t>Return Data for MOD Items</t>
  </si>
  <si>
    <t>Build Price break display for Non customer sharing</t>
  </si>
  <si>
    <t>Build Price break drawer for markups.</t>
  </si>
  <si>
    <t>Saving Shared Cart Event</t>
  </si>
  <si>
    <t>Return the Saved items</t>
  </si>
  <si>
    <t>Modify results to handle master orders</t>
  </si>
  <si>
    <t>Complete Summary Popup</t>
  </si>
  <si>
    <t>Activating a saved cart</t>
  </si>
  <si>
    <t>Handling working with someone else's cart</t>
  </si>
  <si>
    <t>MOD items in Carts</t>
  </si>
  <si>
    <t>Data Conversions</t>
  </si>
  <si>
    <t>Catalog Codes</t>
  </si>
  <si>
    <t>Web Fields for Stock Items</t>
  </si>
  <si>
    <t>Quote Conversions to Saved Items</t>
  </si>
  <si>
    <t>Exp vs unexp/unconverted; reprice/new price; increment config; overlay saveditem</t>
  </si>
  <si>
    <t>this hasn't been included in other numbers</t>
  </si>
  <si>
    <t>Conversion of existing config records to new prod line-purge unconverted configs</t>
  </si>
  <si>
    <t>AV Rework</t>
  </si>
  <si>
    <t>#Resources</t>
  </si>
  <si>
    <t>Avante Programmers: Wayne, Joe, Janice @ 80%</t>
  </si>
  <si>
    <t>UI Programmers: Ed, Sal @ 80%</t>
  </si>
  <si>
    <t>QA/Test: Susan, Steve, Jim, Owen, Cathy, CE, Mktg</t>
  </si>
  <si>
    <t>Technical Designers: John, Judy @ 75% ; Jim, Cathy @ 25%</t>
  </si>
  <si>
    <t>Pre-live</t>
  </si>
  <si>
    <t>Various</t>
  </si>
  <si>
    <t>Ongonig</t>
  </si>
  <si>
    <t>Atlanta Production</t>
  </si>
  <si>
    <t>Design Hrs assume that David writes specs for mfg facility assignment &amp; BS/SW Rule changes</t>
  </si>
  <si>
    <t>Investigate what Avante Reports/Processes are using configurator files to extract data.</t>
  </si>
  <si>
    <t>I am looking for a list of processes that will require changes when the BAGS/SHEETING/FURN, etc</t>
  </si>
  <si>
    <t>product lines are combined into a single MOD product line.  This means that criteria numbers</t>
  </si>
  <si>
    <t>may change:</t>
  </si>
  <si>
    <t xml:space="preserve"> - Search IIPROCESS/BP/LDLIB/AVBP looking for CFQNA&lt;13,x&gt; extractions</t>
  </si>
  <si>
    <t xml:space="preserve"> - Search IIPROCESS/BP/LDLIB/AVBP looking for CFORDER&lt;13,x&gt; extractions</t>
  </si>
  <si>
    <t xml:space="preserve"> - Search IIPROCESS/BP/LDLIB/AVBP looking for CFBLDHDR&lt;10,x&gt; extractions</t>
  </si>
  <si>
    <t>Investigate what changes will be needed for the new FOB CODE "CPU".  I believe CPU (customer pickup)</t>
  </si>
  <si>
    <t xml:space="preserve">should follow the rules for COL/3PB in that they have no freight implications.  Be sure to check the </t>
  </si>
  <si>
    <t>freight quote/freight$ calculation programs to make sure that CPU will not go through this logic.</t>
  </si>
  <si>
    <t>Investigate what should happen with CPU credit card orders -- should they be handled like PPD?</t>
  </si>
  <si>
    <t>has been made:</t>
  </si>
  <si>
    <t xml:space="preserve"> - Timing - should this be done when updating Avante?  What if shipment hasn’t left building yet?</t>
  </si>
  <si>
    <t xml:space="preserve"> - What email address to use?</t>
  </si>
  <si>
    <t xml:space="preserve"> - What if customer doesn't accept emails?</t>
  </si>
  <si>
    <t xml:space="preserve"> - Should notifications be sent for all shipments?  CPU's?</t>
  </si>
  <si>
    <t>easy way to disable the other selections BAGS/SHEETING/TUBING/FURN from the screens?  Or should</t>
  </si>
  <si>
    <t>we bypass the screens entirely and only allow NS as an item number in this screen?</t>
  </si>
  <si>
    <t>Ongoing QA</t>
  </si>
  <si>
    <t>Status</t>
  </si>
  <si>
    <t>Status/Notes</t>
  </si>
  <si>
    <t>Quick Find Item</t>
  </si>
  <si>
    <t>Status as of 7/22/13</t>
  </si>
  <si>
    <t>Resp</t>
  </si>
  <si>
    <t>Group Validations</t>
  </si>
  <si>
    <t>ED</t>
  </si>
  <si>
    <t>Days</t>
  </si>
  <si>
    <t>Rem</t>
  </si>
  <si>
    <t>Rework</t>
  </si>
  <si>
    <t>Waiting for Preferences design -  zip code logic - how should it work</t>
  </si>
  <si>
    <t>QA</t>
  </si>
  <si>
    <t>Overall QA Factor</t>
  </si>
  <si>
    <t>In Progress</t>
  </si>
  <si>
    <t>Total Days</t>
  </si>
  <si>
    <t>JC</t>
  </si>
  <si>
    <t>ShopWidget</t>
  </si>
  <si>
    <t>??</t>
  </si>
  <si>
    <t>Ed - #3 on list</t>
  </si>
  <si>
    <t>WC</t>
  </si>
  <si>
    <t>JM</t>
  </si>
  <si>
    <t>Waiting for Avante programming to complete - Can I make a MOD and Range Changes (Stock and Market Place)</t>
  </si>
  <si>
    <t xml:space="preserve">no macchi; database cleanup; ui bug fixes; </t>
  </si>
  <si>
    <t>JBM</t>
  </si>
  <si>
    <t>JP</t>
  </si>
  <si>
    <t>Ed - #3 on list, PopUp, Sustitutions - quesiton on return from sub page, Data Validation</t>
  </si>
  <si>
    <t xml:space="preserve"> </t>
  </si>
  <si>
    <t>Originally we had a line item for Results on the Summary page.  Having reviewed the Shop/Results area with Ed we combined all incomplete functions into one page called ShopWidget.   Need to review with JP to be sure there is no missing functionality.</t>
  </si>
  <si>
    <t>TBDesigned</t>
  </si>
  <si>
    <t>MOD Item Pricing and Price Breaks</t>
  </si>
  <si>
    <t>Marketplace Import Pricing</t>
  </si>
  <si>
    <t>Marketplace Domestic Pricing</t>
  </si>
  <si>
    <t>JA</t>
  </si>
  <si>
    <t>Mostly there, some final design work needed.</t>
  </si>
  <si>
    <t>Create Quote-question/answer xref</t>
  </si>
  <si>
    <t>Create Quote-"non" input answers</t>
  </si>
  <si>
    <t>Create Quote-final update</t>
  </si>
  <si>
    <t>Can We Make a Mod</t>
  </si>
  <si>
    <t>Tableize Range Values</t>
  </si>
  <si>
    <t>Share Cart</t>
  </si>
  <si>
    <t>in Progress</t>
  </si>
  <si>
    <t>Dates as of Prev Week</t>
  </si>
  <si>
    <t>Delete Item Function</t>
  </si>
  <si>
    <t>Deleting Saved Carts</t>
  </si>
  <si>
    <t>Sharing Carts</t>
  </si>
  <si>
    <t>TBD Estimate</t>
  </si>
  <si>
    <t>Preferences</t>
  </si>
  <si>
    <t>Can carts be deleted by anyone other than the user</t>
  </si>
  <si>
    <t>Share-Subject line expiration date</t>
  </si>
  <si>
    <t>SM</t>
  </si>
  <si>
    <t>Save-Add location work</t>
  </si>
  <si>
    <t>Save-Add my part number logic</t>
  </si>
  <si>
    <t>Save-Save items to the database</t>
  </si>
  <si>
    <t>Return Filtering tags -location and product</t>
  </si>
  <si>
    <t>Finish Popup - html</t>
  </si>
  <si>
    <t>Filtering Functionality</t>
  </si>
  <si>
    <t>Finish Grid</t>
  </si>
  <si>
    <t>Returning Saved Item to Shop Widget</t>
  </si>
  <si>
    <t>Complete Tracking Popup for all carriers</t>
  </si>
  <si>
    <t>Saved Items</t>
  </si>
  <si>
    <t>Create MOD Configuration</t>
  </si>
  <si>
    <t>N/A</t>
  </si>
  <si>
    <t>Quote and Ack Forms</t>
  </si>
  <si>
    <t>JA/JP</t>
  </si>
  <si>
    <t>Sheeting Gusset Type</t>
  </si>
  <si>
    <t>Adding Slit gusset/Slit Center-diff UI handling. Wind question has been removed</t>
  </si>
  <si>
    <t>CE Request System Interface</t>
  </si>
  <si>
    <t>Request Sys-new types/direction, multiple requests creation for bundling and multiple sessions</t>
  </si>
  <si>
    <t xml:space="preserve">Inside Deliv,tailgate,liftgate and Export Pallet Charges  -  </t>
  </si>
  <si>
    <t>No change to form layouts. Continue to use for NS quotes/orders &amp; sample orders. Link from web to Avante for faxed ackn. Link from Avante to Web to re-send Order Ackn after changes. Add checkout shipping upcharges,  - determine if we should show details or No Detail/show below subtotal. Investigate handling Master order numbers on optio forms.</t>
  </si>
  <si>
    <t>***Investigate/writeup design to only allow NS Made/Buy quotes to be entered via QUO4000.  Is there an</t>
  </si>
  <si>
    <t>***Investigate how 'shipping notifications' could be sent to customers notifying them that their shipment</t>
  </si>
  <si>
    <r>
      <t xml:space="preserve">Incomplete List: </t>
    </r>
    <r>
      <rPr>
        <sz val="11"/>
        <color rgb="FF008000"/>
        <rFont val="Calibri"/>
        <family val="2"/>
      </rPr>
      <t>***QUO4000-only NS</t>
    </r>
    <r>
      <rPr>
        <sz val="11"/>
        <rFont val="Calibri"/>
        <family val="2"/>
      </rPr>
      <t xml:space="preserve">,  </t>
    </r>
    <r>
      <rPr>
        <sz val="11"/>
        <color rgb="FF0000FF"/>
        <rFont val="Calibri"/>
        <family val="2"/>
      </rPr>
      <t>***New FOB Cd 'CPU',</t>
    </r>
    <r>
      <rPr>
        <sz val="11"/>
        <rFont val="Calibri"/>
        <family val="2"/>
      </rPr>
      <t xml:space="preserve"> </t>
    </r>
    <r>
      <rPr>
        <sz val="11"/>
        <color rgb="FFFF0000"/>
        <rFont val="Calibri"/>
        <family val="2"/>
      </rPr>
      <t>*** Shipping Notifications</t>
    </r>
  </si>
  <si>
    <t>Changing Existing Quotes</t>
  </si>
  <si>
    <t>Converting Quotes to Sales Orders</t>
  </si>
  <si>
    <t>ACITVE CART</t>
  </si>
  <si>
    <t>CHECK OUT</t>
  </si>
  <si>
    <t>ASK IF  CE REQUEST SYSTEM IS INCLUDED IN THESE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</si>
</sst>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8000"/>
      <name val="Calibri"/>
      <family val="2"/>
    </font>
    <font>
      <sz val="11"/>
      <color rgb="FFFF0000"/>
      <name val="Calibri"/>
      <family val="2"/>
    </font>
    <font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6" fillId="2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0" fillId="2" borderId="0" xfId="0" applyFont="1" applyFill="1"/>
    <xf numFmtId="0" fontId="10" fillId="0" borderId="0" xfId="0" applyFont="1" applyBorder="1"/>
    <xf numFmtId="0" fontId="11" fillId="0" borderId="0" xfId="0" applyFont="1" applyAlignment="1">
      <alignment wrapText="1"/>
    </xf>
    <xf numFmtId="0" fontId="10" fillId="3" borderId="0" xfId="0" applyFont="1" applyFill="1"/>
    <xf numFmtId="0" fontId="11" fillId="0" borderId="1" xfId="0" applyFont="1" applyBorder="1"/>
    <xf numFmtId="2" fontId="11" fillId="0" borderId="0" xfId="0" applyNumberFormat="1" applyFont="1" applyAlignment="1">
      <alignment horizontal="right"/>
    </xf>
    <xf numFmtId="0" fontId="10" fillId="2" borderId="0" xfId="0" applyFont="1" applyFill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8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xSplit="1" ySplit="1" topLeftCell="B9" activePane="bottomRight" state="frozen"/>
      <selection pane="topRight" activeCell="B1" sqref="B1"/>
      <selection pane="bottomLeft" activeCell="A2" sqref="A2"/>
      <selection pane="bottomRight" activeCell="I27" sqref="I27"/>
    </sheetView>
  </sheetViews>
  <sheetFormatPr defaultColWidth="17.85546875" defaultRowHeight="15" x14ac:dyDescent="0.25"/>
  <cols>
    <col min="1" max="1" width="22.85546875" bestFit="1" customWidth="1"/>
    <col min="2" max="2" width="11.42578125" style="25" bestFit="1" customWidth="1"/>
    <col min="3" max="6" width="10.7109375" bestFit="1" customWidth="1"/>
    <col min="7" max="7" width="11.85546875" customWidth="1"/>
    <col min="8" max="8" width="11.5703125" bestFit="1" customWidth="1"/>
    <col min="9" max="9" width="64.5703125" style="1" bestFit="1" customWidth="1"/>
  </cols>
  <sheetData>
    <row r="1" spans="1:9" s="4" customFormat="1" x14ac:dyDescent="0.25">
      <c r="A1" s="4" t="s">
        <v>4</v>
      </c>
      <c r="B1" s="28" t="s">
        <v>106</v>
      </c>
      <c r="C1" s="4" t="s">
        <v>5</v>
      </c>
      <c r="D1" s="4" t="s">
        <v>6</v>
      </c>
      <c r="E1" s="4" t="s">
        <v>7</v>
      </c>
      <c r="F1" s="4" t="s">
        <v>76</v>
      </c>
      <c r="G1" s="4" t="s">
        <v>8</v>
      </c>
      <c r="H1" s="4" t="s">
        <v>105</v>
      </c>
      <c r="I1" s="6"/>
    </row>
    <row r="3" spans="1:9" x14ac:dyDescent="0.25">
      <c r="A3" t="s">
        <v>122</v>
      </c>
      <c r="B3" s="25" t="s">
        <v>119</v>
      </c>
      <c r="C3" s="19">
        <f>ShopWidget!C23</f>
        <v>10.7</v>
      </c>
      <c r="D3" s="19">
        <f>ShopWidget!F23</f>
        <v>35.5</v>
      </c>
      <c r="E3" s="19">
        <f>ShopWidget!I23</f>
        <v>14.6</v>
      </c>
      <c r="F3" s="19">
        <f>ShopWidget!K23</f>
        <v>11.25</v>
      </c>
      <c r="G3" s="19">
        <f>ShopWidget!L23</f>
        <v>4.38</v>
      </c>
      <c r="H3" s="19">
        <f>ShopWidget!M23</f>
        <v>15.629999999999999</v>
      </c>
      <c r="I3" s="1" t="s">
        <v>128</v>
      </c>
    </row>
    <row r="4" spans="1:9" x14ac:dyDescent="0.25">
      <c r="A4" t="s">
        <v>165</v>
      </c>
      <c r="B4" s="25" t="s">
        <v>146</v>
      </c>
      <c r="C4" s="17">
        <f>'Saved Items'!B13</f>
        <v>0</v>
      </c>
      <c r="D4" s="20">
        <f>'Saved Items'!E13</f>
        <v>0</v>
      </c>
      <c r="E4" s="17">
        <f>'Saved Items'!H13</f>
        <v>3.3</v>
      </c>
      <c r="F4" s="20">
        <f>'Saved Items'!K13</f>
        <v>0</v>
      </c>
      <c r="G4" s="17">
        <f>'Saved Items'!L13</f>
        <v>0.98999999999999988</v>
      </c>
      <c r="H4" s="17">
        <f>'Saved Items'!M13</f>
        <v>0.98999999999999988</v>
      </c>
    </row>
    <row r="5" spans="1:9" x14ac:dyDescent="0.25">
      <c r="A5" t="s">
        <v>0</v>
      </c>
      <c r="B5" s="25" t="s">
        <v>119</v>
      </c>
      <c r="C5" s="17">
        <f>'Order History'!B8</f>
        <v>2</v>
      </c>
      <c r="D5" s="17">
        <f>'Order History'!E8</f>
        <v>2</v>
      </c>
      <c r="E5" s="17">
        <f>'Order History'!H8</f>
        <v>3.4000000000000004</v>
      </c>
      <c r="F5" s="17">
        <f>'Order History'!K8</f>
        <v>0.6</v>
      </c>
      <c r="G5" s="17">
        <f>'Order History'!L8</f>
        <v>1.02</v>
      </c>
      <c r="H5" s="17">
        <f>'Order History'!M8</f>
        <v>1.62</v>
      </c>
    </row>
    <row r="6" spans="1:9" x14ac:dyDescent="0.25">
      <c r="A6" t="s">
        <v>1</v>
      </c>
      <c r="B6" s="25" t="s">
        <v>146</v>
      </c>
      <c r="C6" s="17">
        <f>'Saved Carts'!B9</f>
        <v>3.5</v>
      </c>
      <c r="D6" s="17">
        <f>'Saved Carts'!E9</f>
        <v>3</v>
      </c>
      <c r="E6" s="17">
        <f>'Saved Carts'!H9</f>
        <v>3</v>
      </c>
      <c r="F6" s="17">
        <f>'Saved Carts'!L9</f>
        <v>0.89999999999999991</v>
      </c>
      <c r="G6" s="17">
        <f>'Saved Carts'!M9</f>
        <v>1.7999999999999998</v>
      </c>
      <c r="H6" s="17">
        <f>'Saved Carts'!N9</f>
        <v>0</v>
      </c>
    </row>
    <row r="7" spans="1:9" x14ac:dyDescent="0.25">
      <c r="A7" t="s">
        <v>145</v>
      </c>
      <c r="B7" s="25" t="s">
        <v>119</v>
      </c>
      <c r="C7" s="17">
        <f>'Share Cart'!B12</f>
        <v>2.2999999999999998</v>
      </c>
      <c r="D7" s="17">
        <f>'Share Cart'!E12</f>
        <v>3.9</v>
      </c>
      <c r="E7" s="17">
        <f>'Share Cart'!H12</f>
        <v>4.0999999999999996</v>
      </c>
      <c r="F7" s="17">
        <f>'Share Cart'!K12</f>
        <v>1.17</v>
      </c>
      <c r="G7" s="17">
        <f>'Share Cart'!L12</f>
        <v>1.2299999999999998</v>
      </c>
      <c r="H7" s="17">
        <f>'Share Cart'!M12</f>
        <v>2.4</v>
      </c>
    </row>
    <row r="8" spans="1:9" s="7" customFormat="1" x14ac:dyDescent="0.25">
      <c r="A8" s="7" t="s">
        <v>2</v>
      </c>
      <c r="B8" s="30" t="s">
        <v>119</v>
      </c>
      <c r="C8" s="19">
        <f>'Active Cart'!B23</f>
        <v>11.9</v>
      </c>
      <c r="D8" s="19">
        <f>'Active Cart'!E23</f>
        <v>15.1</v>
      </c>
      <c r="E8" s="19">
        <f>'Active Cart'!H23</f>
        <v>18</v>
      </c>
      <c r="F8" s="19">
        <f>'Active Cart'!K23</f>
        <v>4.5299999999999994</v>
      </c>
      <c r="G8" s="19">
        <f>'Active Cart'!L23</f>
        <v>5.3999999999999995</v>
      </c>
      <c r="H8" s="19">
        <f>'Active Cart'!M23</f>
        <v>9.93</v>
      </c>
      <c r="I8" s="8" t="s">
        <v>54</v>
      </c>
    </row>
    <row r="9" spans="1:9" s="7" customFormat="1" x14ac:dyDescent="0.25">
      <c r="B9" s="30"/>
      <c r="C9" s="19"/>
      <c r="D9" s="19"/>
      <c r="E9" s="19"/>
      <c r="F9" s="19"/>
      <c r="G9" s="19"/>
      <c r="H9" s="19"/>
      <c r="I9" s="8"/>
    </row>
    <row r="10" spans="1:9" s="2" customFormat="1" x14ac:dyDescent="0.25">
      <c r="A10" s="2" t="s">
        <v>22</v>
      </c>
      <c r="B10" s="29" t="s">
        <v>134</v>
      </c>
      <c r="C10" s="18">
        <v>3</v>
      </c>
      <c r="D10" s="18">
        <v>3</v>
      </c>
      <c r="E10" s="18">
        <v>2</v>
      </c>
      <c r="F10" s="18">
        <v>2</v>
      </c>
      <c r="G10" s="18">
        <v>2</v>
      </c>
      <c r="H10" s="18">
        <v>2</v>
      </c>
      <c r="I10" s="3" t="s">
        <v>31</v>
      </c>
    </row>
    <row r="11" spans="1:9" s="2" customFormat="1" x14ac:dyDescent="0.25">
      <c r="B11" s="29"/>
      <c r="C11" s="18"/>
      <c r="D11" s="18"/>
      <c r="E11" s="18"/>
      <c r="F11" s="18"/>
      <c r="G11" s="18"/>
      <c r="H11" s="18"/>
      <c r="I11" s="3"/>
    </row>
    <row r="12" spans="1:9" s="7" customFormat="1" x14ac:dyDescent="0.25">
      <c r="A12" s="7" t="s">
        <v>6</v>
      </c>
      <c r="B12" s="30" t="s">
        <v>134</v>
      </c>
      <c r="C12" s="19">
        <f>Avante!C12</f>
        <v>11</v>
      </c>
      <c r="D12" s="19">
        <f>Avante!F12</f>
        <v>19</v>
      </c>
      <c r="E12" s="19">
        <f>Avante!H12</f>
        <v>3</v>
      </c>
      <c r="F12" s="19">
        <f>'Active Cart'!K27</f>
        <v>0</v>
      </c>
      <c r="G12" s="19">
        <f>'Active Cart'!L27</f>
        <v>0</v>
      </c>
      <c r="H12" s="19">
        <f>'Active Cart'!M27</f>
        <v>0</v>
      </c>
      <c r="I12" s="8" t="s">
        <v>54</v>
      </c>
    </row>
    <row r="13" spans="1:9" s="7" customFormat="1" x14ac:dyDescent="0.25">
      <c r="B13" s="30"/>
      <c r="C13" s="19"/>
      <c r="D13" s="19"/>
      <c r="E13" s="19"/>
      <c r="F13" s="19"/>
      <c r="G13" s="19"/>
      <c r="H13" s="19"/>
      <c r="I13" s="8"/>
    </row>
    <row r="14" spans="1:9" s="2" customFormat="1" x14ac:dyDescent="0.25">
      <c r="A14" s="2" t="s">
        <v>3</v>
      </c>
      <c r="B14" s="29"/>
      <c r="C14" s="18">
        <v>2</v>
      </c>
      <c r="D14" s="18">
        <v>3</v>
      </c>
      <c r="E14" s="18">
        <v>2</v>
      </c>
      <c r="F14" s="18">
        <v>1</v>
      </c>
      <c r="G14" s="18">
        <v>0</v>
      </c>
      <c r="H14" s="18">
        <v>2</v>
      </c>
      <c r="I14" s="3" t="s">
        <v>27</v>
      </c>
    </row>
    <row r="15" spans="1:9" s="2" customFormat="1" x14ac:dyDescent="0.25">
      <c r="A15" s="2" t="s">
        <v>10</v>
      </c>
      <c r="B15" s="29"/>
      <c r="C15" s="18">
        <v>1</v>
      </c>
      <c r="D15" s="18">
        <v>1</v>
      </c>
      <c r="E15" s="18">
        <v>1</v>
      </c>
      <c r="F15" s="18">
        <v>1</v>
      </c>
      <c r="G15" s="18">
        <v>1</v>
      </c>
      <c r="H15" s="18">
        <v>1</v>
      </c>
      <c r="I15" s="3" t="s">
        <v>28</v>
      </c>
    </row>
    <row r="16" spans="1:9" s="2" customFormat="1" x14ac:dyDescent="0.25">
      <c r="A16" s="2" t="s">
        <v>9</v>
      </c>
      <c r="B16" s="29"/>
      <c r="C16" s="18">
        <v>1</v>
      </c>
      <c r="D16" s="18">
        <v>2</v>
      </c>
      <c r="E16" s="18">
        <v>2</v>
      </c>
      <c r="F16" s="18">
        <v>1</v>
      </c>
      <c r="G16" s="18">
        <v>1</v>
      </c>
      <c r="H16" s="18">
        <v>1</v>
      </c>
      <c r="I16" s="3" t="s">
        <v>29</v>
      </c>
    </row>
    <row r="17" spans="1:9" s="2" customFormat="1" x14ac:dyDescent="0.25">
      <c r="A17" s="2" t="s">
        <v>16</v>
      </c>
      <c r="B17" s="29"/>
      <c r="C17" s="18">
        <v>1</v>
      </c>
      <c r="D17" s="18">
        <v>1</v>
      </c>
      <c r="E17" s="18">
        <v>1</v>
      </c>
      <c r="F17" s="18">
        <v>1</v>
      </c>
      <c r="G17" s="18">
        <v>1</v>
      </c>
      <c r="H17" s="18">
        <v>2</v>
      </c>
      <c r="I17" s="3" t="s">
        <v>30</v>
      </c>
    </row>
    <row r="18" spans="1:9" s="2" customFormat="1" x14ac:dyDescent="0.25">
      <c r="A18" s="2" t="s">
        <v>11</v>
      </c>
      <c r="B18" s="29"/>
      <c r="C18" s="18">
        <v>0.8</v>
      </c>
      <c r="D18" s="18">
        <v>0</v>
      </c>
      <c r="E18" s="18">
        <v>2</v>
      </c>
      <c r="F18" s="18">
        <v>1</v>
      </c>
      <c r="G18" s="18">
        <v>2</v>
      </c>
      <c r="H18" s="18">
        <v>3</v>
      </c>
      <c r="I18" s="3" t="s">
        <v>29</v>
      </c>
    </row>
    <row r="19" spans="1:9" x14ac:dyDescent="0.25">
      <c r="A19" t="s">
        <v>13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" t="s">
        <v>51</v>
      </c>
    </row>
    <row r="21" spans="1:9" x14ac:dyDescent="0.25">
      <c r="A21" t="s">
        <v>69</v>
      </c>
      <c r="C21" s="17">
        <f>'Data Conversions'!B9</f>
        <v>10</v>
      </c>
      <c r="D21" s="17">
        <f>'Data Conversions'!E9</f>
        <v>11.5</v>
      </c>
      <c r="E21" s="17">
        <f>'Data Conversions'!H9</f>
        <v>0</v>
      </c>
      <c r="F21" s="17">
        <f>'Data Conversions'!M9</f>
        <v>3.4499999999999997</v>
      </c>
      <c r="G21" s="17">
        <f>'Data Conversions'!N9</f>
        <v>0</v>
      </c>
      <c r="H21" s="17">
        <f>'Data Conversions'!L9</f>
        <v>0</v>
      </c>
    </row>
    <row r="22" spans="1:9" s="10" customFormat="1" x14ac:dyDescent="0.25">
      <c r="A22" s="10" t="s">
        <v>20</v>
      </c>
      <c r="B22" s="31"/>
      <c r="C22" s="21">
        <v>9</v>
      </c>
      <c r="D22" s="21">
        <v>15</v>
      </c>
      <c r="E22" s="21">
        <v>9.5</v>
      </c>
      <c r="F22" s="21">
        <v>4</v>
      </c>
      <c r="G22" s="21">
        <v>2</v>
      </c>
      <c r="H22" s="21">
        <v>5</v>
      </c>
      <c r="I22" s="11"/>
    </row>
    <row r="23" spans="1:9" s="10" customFormat="1" x14ac:dyDescent="0.25">
      <c r="A23" s="10" t="s">
        <v>14</v>
      </c>
      <c r="B23" s="31"/>
      <c r="C23" s="21">
        <v>3</v>
      </c>
      <c r="D23" s="21">
        <v>4</v>
      </c>
      <c r="E23" s="21">
        <v>6</v>
      </c>
      <c r="F23" s="21">
        <v>2</v>
      </c>
      <c r="G23" s="21">
        <v>2</v>
      </c>
      <c r="H23" s="21">
        <v>3</v>
      </c>
      <c r="I23" s="11"/>
    </row>
    <row r="24" spans="1:9" s="10" customFormat="1" x14ac:dyDescent="0.25">
      <c r="A24" s="10" t="s">
        <v>12</v>
      </c>
      <c r="B24" s="31"/>
      <c r="C24" s="21">
        <v>1</v>
      </c>
      <c r="D24" s="21">
        <v>1</v>
      </c>
      <c r="E24" s="21">
        <v>1</v>
      </c>
      <c r="F24" s="21">
        <v>1</v>
      </c>
      <c r="G24" s="21">
        <v>1</v>
      </c>
      <c r="H24" s="21">
        <v>1</v>
      </c>
      <c r="I24" s="11"/>
    </row>
    <row r="25" spans="1:9" s="10" customFormat="1" x14ac:dyDescent="0.25">
      <c r="A25" s="10" t="s">
        <v>21</v>
      </c>
      <c r="B25" s="31"/>
      <c r="C25" s="21">
        <v>3</v>
      </c>
      <c r="D25" s="21">
        <v>4</v>
      </c>
      <c r="E25" s="21">
        <v>4</v>
      </c>
      <c r="F25" s="21">
        <v>2</v>
      </c>
      <c r="G25" s="21">
        <v>2</v>
      </c>
      <c r="H25" s="21">
        <v>2</v>
      </c>
      <c r="I25" s="11"/>
    </row>
    <row r="26" spans="1:9" s="10" customFormat="1" x14ac:dyDescent="0.25">
      <c r="A26" s="10" t="s">
        <v>17</v>
      </c>
      <c r="B26" s="31"/>
      <c r="C26" s="21">
        <v>5</v>
      </c>
      <c r="D26" s="21">
        <v>4</v>
      </c>
      <c r="E26" s="21">
        <v>4</v>
      </c>
      <c r="F26" s="21">
        <v>2</v>
      </c>
      <c r="G26" s="21">
        <v>2</v>
      </c>
      <c r="H26" s="21">
        <v>2</v>
      </c>
      <c r="I26" s="11"/>
    </row>
    <row r="27" spans="1:9" s="10" customFormat="1" x14ac:dyDescent="0.25">
      <c r="A27" s="10" t="s">
        <v>15</v>
      </c>
      <c r="B27" s="31"/>
      <c r="C27" s="21">
        <v>6</v>
      </c>
      <c r="D27" s="21">
        <v>10</v>
      </c>
      <c r="E27" s="21">
        <v>10</v>
      </c>
      <c r="F27" s="21">
        <v>4</v>
      </c>
      <c r="G27" s="21">
        <v>4</v>
      </c>
      <c r="H27" s="21">
        <v>4</v>
      </c>
      <c r="I27" s="11" t="s">
        <v>183</v>
      </c>
    </row>
    <row r="28" spans="1:9" s="10" customFormat="1" x14ac:dyDescent="0.25">
      <c r="A28" s="10" t="s">
        <v>18</v>
      </c>
      <c r="B28" s="31" t="s">
        <v>182</v>
      </c>
      <c r="C28" s="21">
        <v>6</v>
      </c>
      <c r="D28" s="21">
        <v>14</v>
      </c>
      <c r="E28" s="21">
        <v>3</v>
      </c>
      <c r="F28" s="21">
        <v>4</v>
      </c>
      <c r="G28" s="21">
        <v>4</v>
      </c>
      <c r="H28" s="21">
        <v>10</v>
      </c>
      <c r="I28" s="11"/>
    </row>
    <row r="29" spans="1:9" s="10" customFormat="1" x14ac:dyDescent="0.25">
      <c r="A29" s="10" t="s">
        <v>23</v>
      </c>
      <c r="B29" s="31"/>
      <c r="C29" s="21">
        <v>8</v>
      </c>
      <c r="D29" s="21">
        <v>4</v>
      </c>
      <c r="E29" s="21">
        <v>8</v>
      </c>
      <c r="F29" s="21">
        <v>3</v>
      </c>
      <c r="G29" s="21">
        <v>3</v>
      </c>
      <c r="H29" s="21">
        <v>3</v>
      </c>
      <c r="I29" s="11"/>
    </row>
    <row r="30" spans="1:9" s="10" customFormat="1" x14ac:dyDescent="0.25">
      <c r="A30" s="10" t="s">
        <v>19</v>
      </c>
      <c r="B30" s="31"/>
      <c r="C30" s="21">
        <v>2</v>
      </c>
      <c r="D30" s="21">
        <v>3</v>
      </c>
      <c r="E30" s="21">
        <v>1</v>
      </c>
      <c r="F30" s="21">
        <v>2</v>
      </c>
      <c r="G30" s="21">
        <v>2</v>
      </c>
      <c r="H30" s="21">
        <v>3</v>
      </c>
      <c r="I30" s="11"/>
    </row>
    <row r="32" spans="1:9" s="15" customFormat="1" x14ac:dyDescent="0.25">
      <c r="A32" s="15" t="s">
        <v>32</v>
      </c>
      <c r="B32" s="31" t="s">
        <v>181</v>
      </c>
      <c r="C32" s="22">
        <v>8</v>
      </c>
      <c r="D32" s="22">
        <v>4</v>
      </c>
      <c r="E32" s="22">
        <v>5</v>
      </c>
      <c r="F32" s="22">
        <v>2</v>
      </c>
      <c r="G32" s="22">
        <v>2</v>
      </c>
      <c r="H32" s="22">
        <v>3</v>
      </c>
      <c r="I32" s="16" t="s">
        <v>74</v>
      </c>
    </row>
    <row r="33" spans="1:8" x14ac:dyDescent="0.25">
      <c r="C33" s="17"/>
      <c r="D33" s="17"/>
      <c r="E33" s="17"/>
      <c r="F33" s="17"/>
      <c r="G33" s="17"/>
      <c r="H33" s="17"/>
    </row>
    <row r="34" spans="1:8" x14ac:dyDescent="0.25">
      <c r="A34" t="s">
        <v>25</v>
      </c>
      <c r="C34" s="17">
        <f>SUM(C3:C33)</f>
        <v>111.19999999999999</v>
      </c>
      <c r="D34" s="17">
        <f>SUM(D3:D33)</f>
        <v>163</v>
      </c>
      <c r="E34" s="17">
        <f>SUM(E3:E33)</f>
        <v>110.9</v>
      </c>
      <c r="F34" s="17">
        <f>SUM(F3:F33)</f>
        <v>54.9</v>
      </c>
      <c r="G34" s="17">
        <f>SUM(G3:G33)</f>
        <v>45.82</v>
      </c>
      <c r="H34" s="17">
        <f>SUM(H3:H33)</f>
        <v>77.569999999999993</v>
      </c>
    </row>
    <row r="35" spans="1:8" x14ac:dyDescent="0.25">
      <c r="A35" t="s">
        <v>77</v>
      </c>
      <c r="C35" s="17">
        <v>2</v>
      </c>
      <c r="D35" s="17">
        <v>2.4</v>
      </c>
      <c r="E35" s="17">
        <v>1.6</v>
      </c>
      <c r="F35" s="17">
        <v>2.4</v>
      </c>
      <c r="G35" s="17">
        <v>1.6</v>
      </c>
      <c r="H35" s="23" t="s">
        <v>83</v>
      </c>
    </row>
    <row r="36" spans="1:8" x14ac:dyDescent="0.25">
      <c r="A36" t="s">
        <v>24</v>
      </c>
      <c r="C36" s="17">
        <f>(((C34/C35)+0.49)/5)</f>
        <v>11.218</v>
      </c>
      <c r="D36" s="17">
        <f>(((D34/D35)+0.49)/5)</f>
        <v>13.681333333333333</v>
      </c>
      <c r="E36" s="17">
        <f>(((E34/E35)+0.49)/5)</f>
        <v>13.9605</v>
      </c>
      <c r="F36" s="17">
        <f>(((F34/F35)+0.49)/5)</f>
        <v>4.673</v>
      </c>
      <c r="G36" s="17">
        <f>(((G34/G35)+0.49)/5)</f>
        <v>5.8254999999999999</v>
      </c>
      <c r="H36" s="24" t="s">
        <v>84</v>
      </c>
    </row>
    <row r="37" spans="1:8" x14ac:dyDescent="0.25">
      <c r="A37" t="s">
        <v>26</v>
      </c>
      <c r="C37" s="5">
        <f ca="1">TODAY()+(C36*7)</f>
        <v>41563.525999999998</v>
      </c>
      <c r="D37" s="5">
        <f ca="1">TODAY()+(D36*7)</f>
        <v>41580.76933333333</v>
      </c>
      <c r="E37" s="5">
        <f ca="1">TODAY()+(E36*7)</f>
        <v>41582.7235</v>
      </c>
      <c r="F37" s="5">
        <f ca="1">D37+(F36*7)</f>
        <v>41613.480333333333</v>
      </c>
      <c r="G37" s="5">
        <f ca="1">E37+(G36*7)</f>
        <v>41623.502</v>
      </c>
      <c r="H37" s="9" t="s">
        <v>82</v>
      </c>
    </row>
    <row r="39" spans="1:8" x14ac:dyDescent="0.25">
      <c r="A39" t="s">
        <v>147</v>
      </c>
      <c r="C39" s="5">
        <v>41561</v>
      </c>
      <c r="D39" s="5">
        <v>41578</v>
      </c>
      <c r="E39" s="5">
        <v>41575</v>
      </c>
      <c r="F39" s="5">
        <v>41618</v>
      </c>
      <c r="G39" s="5">
        <v>41616</v>
      </c>
    </row>
    <row r="40" spans="1:8" ht="15.75" customHeight="1" x14ac:dyDescent="0.25"/>
    <row r="41" spans="1:8" x14ac:dyDescent="0.25">
      <c r="A41" t="s">
        <v>132</v>
      </c>
    </row>
  </sheetData>
  <phoneticPr fontId="1" type="noConversion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O29" sqref="O29"/>
    </sheetView>
  </sheetViews>
  <sheetFormatPr defaultColWidth="79.42578125" defaultRowHeight="15" x14ac:dyDescent="0.25"/>
  <cols>
    <col min="1" max="1" width="32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3" bestFit="1" customWidth="1"/>
    <col min="13" max="13" width="5" bestFit="1" customWidth="1"/>
    <col min="14" max="14" width="2" bestFit="1" customWidth="1"/>
    <col min="15" max="15" width="75" bestFit="1" customWidth="1"/>
  </cols>
  <sheetData>
    <row r="1" spans="1:15" s="40" customFormat="1" x14ac:dyDescent="0.25">
      <c r="A1" s="40" t="s">
        <v>4</v>
      </c>
      <c r="B1" s="41" t="s">
        <v>5</v>
      </c>
      <c r="C1" s="41"/>
      <c r="D1" s="41"/>
      <c r="E1" s="41" t="s">
        <v>6</v>
      </c>
      <c r="F1" s="41"/>
      <c r="G1" s="41"/>
      <c r="H1" s="41" t="s">
        <v>7</v>
      </c>
      <c r="I1" s="41"/>
      <c r="J1" s="41"/>
      <c r="K1" s="41" t="s">
        <v>115</v>
      </c>
      <c r="L1" s="41"/>
      <c r="M1" s="42" t="s">
        <v>117</v>
      </c>
      <c r="N1" s="42"/>
      <c r="O1" s="40" t="s">
        <v>107</v>
      </c>
    </row>
    <row r="2" spans="1:15" s="40" customFormat="1" x14ac:dyDescent="0.25">
      <c r="B2" s="40" t="s">
        <v>113</v>
      </c>
      <c r="C2" s="40" t="s">
        <v>114</v>
      </c>
      <c r="D2" s="40" t="s">
        <v>110</v>
      </c>
      <c r="E2" s="40" t="s">
        <v>113</v>
      </c>
      <c r="F2" s="40" t="s">
        <v>114</v>
      </c>
      <c r="G2" s="40" t="s">
        <v>110</v>
      </c>
      <c r="H2" s="40" t="s">
        <v>113</v>
      </c>
      <c r="I2" s="40" t="s">
        <v>114</v>
      </c>
      <c r="J2" s="40" t="s">
        <v>110</v>
      </c>
      <c r="K2" s="40" t="s">
        <v>6</v>
      </c>
      <c r="L2" s="40" t="s">
        <v>7</v>
      </c>
      <c r="M2" s="42"/>
      <c r="N2" s="42"/>
    </row>
    <row r="3" spans="1:15" s="40" customFormat="1" x14ac:dyDescent="0.25">
      <c r="A3" s="40" t="s">
        <v>109</v>
      </c>
      <c r="C3" s="43"/>
      <c r="F3" s="43"/>
      <c r="I3" s="43"/>
      <c r="M3" s="42"/>
      <c r="N3" s="42"/>
    </row>
    <row r="4" spans="1:15" s="44" customFormat="1" x14ac:dyDescent="0.25">
      <c r="A4" s="44" t="s">
        <v>70</v>
      </c>
      <c r="B4" s="44">
        <v>1</v>
      </c>
      <c r="C4" s="50">
        <v>1</v>
      </c>
      <c r="D4" s="44" t="s">
        <v>130</v>
      </c>
      <c r="E4" s="44">
        <v>1</v>
      </c>
      <c r="F4" s="50">
        <v>1</v>
      </c>
      <c r="I4" s="50"/>
    </row>
    <row r="5" spans="1:15" s="44" customFormat="1" x14ac:dyDescent="0.25">
      <c r="A5" s="44" t="s">
        <v>72</v>
      </c>
      <c r="B5" s="44">
        <v>3</v>
      </c>
      <c r="C5" s="50">
        <v>3</v>
      </c>
      <c r="D5" s="44" t="s">
        <v>130</v>
      </c>
      <c r="E5" s="44">
        <v>2</v>
      </c>
      <c r="F5" s="50">
        <v>2</v>
      </c>
      <c r="I5" s="50"/>
    </row>
    <row r="6" spans="1:15" s="44" customFormat="1" x14ac:dyDescent="0.25">
      <c r="A6" s="44" t="s">
        <v>71</v>
      </c>
      <c r="B6" s="44">
        <v>1</v>
      </c>
      <c r="C6" s="50">
        <v>1</v>
      </c>
      <c r="D6" s="44" t="s">
        <v>130</v>
      </c>
      <c r="E6" s="44">
        <v>1.5</v>
      </c>
      <c r="F6" s="50">
        <v>1.5</v>
      </c>
      <c r="I6" s="50"/>
    </row>
    <row r="7" spans="1:15" s="44" customFormat="1" x14ac:dyDescent="0.25">
      <c r="A7" s="45" t="s">
        <v>36</v>
      </c>
      <c r="B7" s="44">
        <v>5</v>
      </c>
      <c r="C7" s="50">
        <v>5</v>
      </c>
      <c r="D7" s="44" t="s">
        <v>138</v>
      </c>
      <c r="E7" s="44">
        <v>7</v>
      </c>
      <c r="F7" s="50">
        <v>7</v>
      </c>
      <c r="G7" s="44" t="s">
        <v>123</v>
      </c>
      <c r="H7" s="44">
        <v>0</v>
      </c>
      <c r="I7" s="50">
        <v>0</v>
      </c>
      <c r="J7" s="44" t="s">
        <v>167</v>
      </c>
      <c r="O7" s="49" t="s">
        <v>75</v>
      </c>
    </row>
    <row r="9" spans="1:15" x14ac:dyDescent="0.25">
      <c r="B9">
        <f>SUM(B4:B8)</f>
        <v>10</v>
      </c>
      <c r="C9">
        <f>SUM(C4:C8)</f>
        <v>10</v>
      </c>
      <c r="E9">
        <f>SUM(E4:E8)</f>
        <v>11.5</v>
      </c>
      <c r="F9">
        <f>SUM(F4:F8)</f>
        <v>11.5</v>
      </c>
      <c r="H9">
        <f>SUM(H4:H8)</f>
        <v>0</v>
      </c>
      <c r="I9">
        <f>SUM(I4:I8)</f>
        <v>0</v>
      </c>
      <c r="K9">
        <f>E9*B11</f>
        <v>3.4499999999999997</v>
      </c>
      <c r="L9">
        <f>H9*B11</f>
        <v>0</v>
      </c>
      <c r="M9">
        <f>(E9+H9)*B12</f>
        <v>3.4499999999999997</v>
      </c>
      <c r="N9">
        <f>H9*B11</f>
        <v>0</v>
      </c>
    </row>
    <row r="11" spans="1:15" x14ac:dyDescent="0.25">
      <c r="A11" t="s">
        <v>50</v>
      </c>
      <c r="B11">
        <v>0.3</v>
      </c>
    </row>
    <row r="12" spans="1:15" x14ac:dyDescent="0.25">
      <c r="A12" t="s">
        <v>118</v>
      </c>
      <c r="B12">
        <v>0.3</v>
      </c>
    </row>
    <row r="16" spans="1:15" x14ac:dyDescent="0.25">
      <c r="A16" s="15"/>
      <c r="B16" s="32"/>
      <c r="C16" s="22"/>
      <c r="D16" s="22"/>
      <c r="E16" s="22"/>
      <c r="F16" s="22"/>
      <c r="G16" s="22"/>
      <c r="H16" s="22"/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5" x14ac:dyDescent="0.25"/>
  <cols>
    <col min="1" max="1" width="93.28515625" customWidth="1"/>
  </cols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" sqref="G5"/>
    </sheetView>
  </sheetViews>
  <sheetFormatPr defaultRowHeight="15" x14ac:dyDescent="0.25"/>
  <cols>
    <col min="1" max="1" width="82.140625" style="1" customWidth="1"/>
  </cols>
  <sheetData>
    <row r="1" spans="1:1" ht="45" x14ac:dyDescent="0.25">
      <c r="A1" s="1" t="s">
        <v>133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D35" sqref="D35"/>
    </sheetView>
  </sheetViews>
  <sheetFormatPr defaultRowHeight="15" x14ac:dyDescent="0.25"/>
  <cols>
    <col min="1" max="1" width="53" bestFit="1" customWidth="1"/>
    <col min="2" max="2" width="12" bestFit="1" customWidth="1"/>
  </cols>
  <sheetData>
    <row r="1" spans="1:2" x14ac:dyDescent="0.25">
      <c r="A1" t="s">
        <v>78</v>
      </c>
      <c r="B1">
        <v>2.4</v>
      </c>
    </row>
    <row r="2" spans="1:2" x14ac:dyDescent="0.25">
      <c r="A2" t="s">
        <v>79</v>
      </c>
      <c r="B2">
        <v>1.6</v>
      </c>
    </row>
    <row r="3" spans="1:2" x14ac:dyDescent="0.25">
      <c r="A3" t="s">
        <v>81</v>
      </c>
      <c r="B3">
        <v>2</v>
      </c>
    </row>
    <row r="4" spans="1:2" x14ac:dyDescent="0.25">
      <c r="A4" t="s">
        <v>80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N30" sqref="N30"/>
    </sheetView>
  </sheetViews>
  <sheetFormatPr defaultRowHeight="15" x14ac:dyDescent="0.25"/>
  <cols>
    <col min="1" max="1" width="33.42578125" style="48" bestFit="1" customWidth="1"/>
    <col min="2" max="2" width="5.140625" style="48" bestFit="1" customWidth="1"/>
    <col min="3" max="3" width="5" style="48" bestFit="1" customWidth="1"/>
    <col min="4" max="4" width="5.28515625" style="54" bestFit="1" customWidth="1"/>
    <col min="5" max="5" width="5.140625" style="48" bestFit="1" customWidth="1"/>
    <col min="6" max="6" width="5" style="48" bestFit="1" customWidth="1"/>
    <col min="7" max="7" width="5.28515625" style="54" bestFit="1" customWidth="1"/>
    <col min="8" max="8" width="5.140625" style="48" bestFit="1" customWidth="1"/>
    <col min="9" max="9" width="5" style="48" customWidth="1"/>
    <col min="10" max="10" width="5.28515625" style="54" bestFit="1" customWidth="1"/>
    <col min="11" max="11" width="7.28515625" style="48" bestFit="1" customWidth="1"/>
    <col min="12" max="12" width="5" style="48" bestFit="1" customWidth="1"/>
    <col min="13" max="13" width="9.140625" style="48"/>
    <col min="14" max="14" width="4.42578125" style="48" customWidth="1"/>
    <col min="15" max="15" width="101.140625" style="48" bestFit="1" customWidth="1"/>
    <col min="16" max="16384" width="9.140625" style="48"/>
  </cols>
  <sheetData>
    <row r="1" spans="1:15" s="40" customFormat="1" x14ac:dyDescent="0.25">
      <c r="A1" s="40" t="s">
        <v>4</v>
      </c>
      <c r="B1" s="41" t="s">
        <v>5</v>
      </c>
      <c r="C1" s="41"/>
      <c r="D1" s="41"/>
      <c r="E1" s="41" t="s">
        <v>6</v>
      </c>
      <c r="F1" s="41"/>
      <c r="G1" s="41"/>
      <c r="H1" s="41" t="s">
        <v>7</v>
      </c>
      <c r="I1" s="41"/>
      <c r="J1" s="41"/>
      <c r="K1" s="41" t="s">
        <v>115</v>
      </c>
      <c r="L1" s="41"/>
      <c r="M1" s="42" t="s">
        <v>117</v>
      </c>
      <c r="N1" s="42"/>
      <c r="O1" s="40" t="s">
        <v>107</v>
      </c>
    </row>
    <row r="2" spans="1:15" s="40" customFormat="1" x14ac:dyDescent="0.25">
      <c r="B2" s="40" t="s">
        <v>113</v>
      </c>
      <c r="C2" s="40" t="s">
        <v>114</v>
      </c>
      <c r="D2" s="40" t="s">
        <v>110</v>
      </c>
      <c r="E2" s="40" t="s">
        <v>113</v>
      </c>
      <c r="F2" s="40" t="s">
        <v>114</v>
      </c>
      <c r="G2" s="40" t="s">
        <v>110</v>
      </c>
      <c r="H2" s="40" t="s">
        <v>113</v>
      </c>
      <c r="I2" s="40" t="s">
        <v>114</v>
      </c>
      <c r="J2" s="40" t="s">
        <v>110</v>
      </c>
      <c r="K2" s="40" t="s">
        <v>6</v>
      </c>
      <c r="L2" s="40" t="s">
        <v>7</v>
      </c>
      <c r="M2" s="42"/>
      <c r="N2" s="42"/>
    </row>
    <row r="3" spans="1:15" s="40" customFormat="1" x14ac:dyDescent="0.25">
      <c r="A3" s="40" t="s">
        <v>109</v>
      </c>
      <c r="C3" s="43"/>
      <c r="F3" s="43"/>
      <c r="I3" s="43"/>
      <c r="M3" s="42"/>
      <c r="N3" s="42"/>
    </row>
    <row r="4" spans="1:15" x14ac:dyDescent="0.25">
      <c r="A4" s="48" t="s">
        <v>143</v>
      </c>
      <c r="C4" s="53">
        <v>1</v>
      </c>
      <c r="D4" s="54" t="s">
        <v>138</v>
      </c>
      <c r="E4" s="48">
        <v>5</v>
      </c>
      <c r="F4" s="53">
        <v>5</v>
      </c>
      <c r="G4" s="54" t="s">
        <v>121</v>
      </c>
      <c r="H4" s="48">
        <v>1</v>
      </c>
      <c r="I4" s="53">
        <v>1</v>
      </c>
      <c r="J4" s="54" t="s">
        <v>112</v>
      </c>
      <c r="O4" s="48" t="s">
        <v>127</v>
      </c>
    </row>
    <row r="5" spans="1:15" x14ac:dyDescent="0.25">
      <c r="A5" s="48" t="s">
        <v>144</v>
      </c>
      <c r="C5" s="53">
        <v>1</v>
      </c>
      <c r="D5" s="54" t="s">
        <v>138</v>
      </c>
      <c r="E5" s="48">
        <v>2</v>
      </c>
      <c r="F5" s="53">
        <v>2</v>
      </c>
      <c r="G5" s="54" t="s">
        <v>121</v>
      </c>
      <c r="I5" s="53"/>
    </row>
    <row r="6" spans="1:15" x14ac:dyDescent="0.25">
      <c r="A6" s="48" t="s">
        <v>108</v>
      </c>
      <c r="B6" s="48">
        <v>0.5</v>
      </c>
      <c r="C6" s="53">
        <v>0.5</v>
      </c>
      <c r="D6" s="54" t="s">
        <v>129</v>
      </c>
      <c r="E6" s="48">
        <v>0.5</v>
      </c>
      <c r="F6" s="53">
        <v>0.5</v>
      </c>
      <c r="G6" s="54" t="s">
        <v>123</v>
      </c>
      <c r="H6" s="48">
        <v>0.5</v>
      </c>
      <c r="I6" s="53">
        <v>0.5</v>
      </c>
      <c r="J6" s="54" t="s">
        <v>112</v>
      </c>
      <c r="O6" s="48" t="s">
        <v>116</v>
      </c>
    </row>
    <row r="7" spans="1:15" x14ac:dyDescent="0.25">
      <c r="A7" s="48" t="s">
        <v>111</v>
      </c>
      <c r="C7" s="53"/>
      <c r="F7" s="53"/>
      <c r="H7" s="48">
        <v>1</v>
      </c>
      <c r="I7" s="53">
        <v>1</v>
      </c>
      <c r="J7" s="54" t="s">
        <v>112</v>
      </c>
      <c r="O7" s="48" t="s">
        <v>124</v>
      </c>
    </row>
    <row r="8" spans="1:15" x14ac:dyDescent="0.25">
      <c r="A8" s="48" t="s">
        <v>3</v>
      </c>
      <c r="B8" s="48">
        <v>1</v>
      </c>
      <c r="C8" s="53">
        <v>1</v>
      </c>
      <c r="D8" s="54" t="s">
        <v>129</v>
      </c>
      <c r="E8" s="48">
        <v>2</v>
      </c>
      <c r="F8" s="53">
        <v>2</v>
      </c>
      <c r="G8" s="54" t="s">
        <v>125</v>
      </c>
      <c r="H8" s="48">
        <v>5</v>
      </c>
      <c r="I8" s="53">
        <v>5</v>
      </c>
      <c r="J8" s="54" t="s">
        <v>112</v>
      </c>
      <c r="O8" s="48" t="s">
        <v>131</v>
      </c>
    </row>
    <row r="9" spans="1:15" x14ac:dyDescent="0.25">
      <c r="A9" s="48" t="s">
        <v>140</v>
      </c>
      <c r="B9" s="48">
        <v>2</v>
      </c>
      <c r="C9" s="53">
        <v>0</v>
      </c>
      <c r="D9" s="54" t="s">
        <v>130</v>
      </c>
      <c r="E9" s="48">
        <v>1</v>
      </c>
      <c r="F9" s="53">
        <v>0</v>
      </c>
      <c r="G9" s="54" t="s">
        <v>126</v>
      </c>
      <c r="I9" s="53"/>
      <c r="O9" s="44"/>
    </row>
    <row r="10" spans="1:15" x14ac:dyDescent="0.25">
      <c r="A10" s="48" t="s">
        <v>141</v>
      </c>
      <c r="B10" s="55">
        <v>0</v>
      </c>
      <c r="C10" s="53">
        <v>0</v>
      </c>
      <c r="D10" s="54" t="s">
        <v>130</v>
      </c>
      <c r="E10" s="48">
        <v>2</v>
      </c>
      <c r="F10" s="53">
        <v>1</v>
      </c>
      <c r="G10" s="54" t="s">
        <v>126</v>
      </c>
      <c r="I10" s="53"/>
      <c r="O10" s="44"/>
    </row>
    <row r="11" spans="1:15" x14ac:dyDescent="0.25">
      <c r="A11" s="48" t="s">
        <v>142</v>
      </c>
      <c r="B11" s="55">
        <v>1</v>
      </c>
      <c r="C11" s="53">
        <v>1</v>
      </c>
      <c r="D11" s="54" t="s">
        <v>129</v>
      </c>
      <c r="E11" s="48">
        <v>5</v>
      </c>
      <c r="F11" s="53">
        <v>5</v>
      </c>
      <c r="G11" s="54" t="s">
        <v>126</v>
      </c>
      <c r="I11" s="53"/>
      <c r="O11" s="44" t="s">
        <v>139</v>
      </c>
    </row>
    <row r="12" spans="1:15" x14ac:dyDescent="0.25">
      <c r="A12" s="48" t="s">
        <v>135</v>
      </c>
      <c r="C12" s="53"/>
      <c r="D12" s="54" t="s">
        <v>138</v>
      </c>
      <c r="E12" s="48">
        <v>7</v>
      </c>
      <c r="F12" s="53">
        <v>7</v>
      </c>
      <c r="G12" s="54" t="s">
        <v>125</v>
      </c>
      <c r="I12" s="53"/>
      <c r="O12" s="44"/>
    </row>
    <row r="13" spans="1:15" x14ac:dyDescent="0.25">
      <c r="A13" s="48" t="s">
        <v>137</v>
      </c>
      <c r="C13" s="53"/>
      <c r="D13" s="54" t="s">
        <v>130</v>
      </c>
      <c r="E13" s="48">
        <v>2</v>
      </c>
      <c r="F13" s="53">
        <v>2</v>
      </c>
      <c r="G13" s="54" t="s">
        <v>125</v>
      </c>
      <c r="I13" s="53"/>
      <c r="O13" s="44"/>
    </row>
    <row r="14" spans="1:15" x14ac:dyDescent="0.25">
      <c r="A14" s="48" t="s">
        <v>136</v>
      </c>
      <c r="C14" s="53"/>
      <c r="D14" s="54" t="s">
        <v>130</v>
      </c>
      <c r="E14" s="48">
        <v>2</v>
      </c>
      <c r="F14" s="53">
        <v>2</v>
      </c>
      <c r="G14" s="54" t="s">
        <v>125</v>
      </c>
      <c r="I14" s="53"/>
      <c r="O14" s="44"/>
    </row>
    <row r="15" spans="1:15" x14ac:dyDescent="0.25">
      <c r="A15" s="55" t="s">
        <v>154</v>
      </c>
      <c r="C15" s="53"/>
      <c r="F15" s="53"/>
      <c r="H15" s="48">
        <v>0.1</v>
      </c>
      <c r="I15" s="53">
        <v>0.1</v>
      </c>
      <c r="J15" s="54" t="s">
        <v>155</v>
      </c>
      <c r="O15" s="44"/>
    </row>
    <row r="16" spans="1:15" x14ac:dyDescent="0.25">
      <c r="A16" s="55" t="s">
        <v>156</v>
      </c>
      <c r="C16" s="53"/>
      <c r="F16" s="53"/>
      <c r="H16" s="48">
        <v>0.5</v>
      </c>
      <c r="I16" s="53">
        <v>0.5</v>
      </c>
      <c r="J16" s="54" t="s">
        <v>155</v>
      </c>
      <c r="O16" s="44"/>
    </row>
    <row r="17" spans="1:15" x14ac:dyDescent="0.25">
      <c r="A17" s="55" t="s">
        <v>157</v>
      </c>
      <c r="C17" s="53"/>
      <c r="F17" s="53"/>
      <c r="H17" s="48">
        <v>0.5</v>
      </c>
      <c r="I17" s="53">
        <v>0.5</v>
      </c>
      <c r="J17" s="54" t="s">
        <v>155</v>
      </c>
      <c r="O17" s="44"/>
    </row>
    <row r="18" spans="1:15" x14ac:dyDescent="0.25">
      <c r="A18" s="55" t="s">
        <v>158</v>
      </c>
      <c r="B18" s="48">
        <v>0.2</v>
      </c>
      <c r="C18" s="53">
        <v>0.2</v>
      </c>
      <c r="D18" s="54" t="s">
        <v>130</v>
      </c>
      <c r="F18" s="53"/>
      <c r="G18" s="54" t="s">
        <v>123</v>
      </c>
      <c r="I18" s="53"/>
      <c r="O18" s="44"/>
    </row>
    <row r="19" spans="1:15" x14ac:dyDescent="0.25">
      <c r="A19" s="55" t="s">
        <v>170</v>
      </c>
      <c r="C19" s="53"/>
      <c r="E19" s="48">
        <v>2</v>
      </c>
      <c r="F19" s="53">
        <v>2</v>
      </c>
      <c r="G19" s="54" t="s">
        <v>121</v>
      </c>
      <c r="H19" s="55">
        <v>2</v>
      </c>
      <c r="I19" s="53">
        <v>2</v>
      </c>
      <c r="J19" s="54" t="s">
        <v>112</v>
      </c>
      <c r="O19" s="49" t="s">
        <v>171</v>
      </c>
    </row>
    <row r="20" spans="1:15" x14ac:dyDescent="0.25">
      <c r="A20" s="45" t="s">
        <v>85</v>
      </c>
      <c r="B20" s="48">
        <v>1</v>
      </c>
      <c r="C20" s="53">
        <v>1</v>
      </c>
      <c r="D20" s="54" t="s">
        <v>138</v>
      </c>
      <c r="E20" s="48">
        <v>3</v>
      </c>
      <c r="F20" s="53">
        <v>3</v>
      </c>
      <c r="G20" s="54" t="s">
        <v>123</v>
      </c>
      <c r="H20" s="55"/>
      <c r="I20" s="53"/>
      <c r="O20" s="49" t="s">
        <v>86</v>
      </c>
    </row>
    <row r="21" spans="1:15" x14ac:dyDescent="0.25">
      <c r="A21" s="45" t="s">
        <v>179</v>
      </c>
      <c r="B21" s="48">
        <v>5</v>
      </c>
      <c r="C21" s="53">
        <v>5</v>
      </c>
      <c r="D21" s="54" t="s">
        <v>169</v>
      </c>
      <c r="E21" s="48">
        <v>4</v>
      </c>
      <c r="F21" s="53">
        <v>4</v>
      </c>
      <c r="G21" s="54" t="s">
        <v>123</v>
      </c>
      <c r="H21" s="55">
        <v>4</v>
      </c>
      <c r="I21" s="53">
        <v>4</v>
      </c>
      <c r="J21" s="54" t="s">
        <v>123</v>
      </c>
      <c r="O21" s="49"/>
    </row>
    <row r="22" spans="1:15" x14ac:dyDescent="0.25">
      <c r="C22" s="55"/>
      <c r="F22" s="55"/>
      <c r="I22" s="55"/>
      <c r="O22" s="44"/>
    </row>
    <row r="23" spans="1:15" x14ac:dyDescent="0.25">
      <c r="A23" s="48" t="s">
        <v>120</v>
      </c>
      <c r="B23" s="48">
        <f>SUM(B4:B22)</f>
        <v>10.7</v>
      </c>
      <c r="C23" s="55">
        <f>SUM(C4:C22)</f>
        <v>10.7</v>
      </c>
      <c r="E23" s="48">
        <f>SUM(E4:E22)</f>
        <v>37.5</v>
      </c>
      <c r="F23" s="55">
        <f>SUM(F4:F22)</f>
        <v>35.5</v>
      </c>
      <c r="H23" s="48">
        <f>SUM(H4:H22)</f>
        <v>14.6</v>
      </c>
      <c r="I23" s="55">
        <f>SUM(I4:I22)</f>
        <v>14.6</v>
      </c>
      <c r="K23" s="48">
        <f>E23*B25</f>
        <v>11.25</v>
      </c>
      <c r="L23" s="48">
        <f>H23*B25</f>
        <v>4.38</v>
      </c>
      <c r="M23" s="48">
        <f>(E23+H23)*B26</f>
        <v>15.629999999999999</v>
      </c>
      <c r="O23" s="11" t="s">
        <v>73</v>
      </c>
    </row>
    <row r="24" spans="1:15" x14ac:dyDescent="0.25">
      <c r="C24" s="55"/>
      <c r="F24" s="55"/>
      <c r="I24" s="55"/>
    </row>
    <row r="25" spans="1:15" x14ac:dyDescent="0.25">
      <c r="A25" s="48" t="s">
        <v>50</v>
      </c>
      <c r="B25" s="48">
        <v>0.3</v>
      </c>
    </row>
    <row r="26" spans="1:15" x14ac:dyDescent="0.25">
      <c r="A26" s="48" t="s">
        <v>118</v>
      </c>
      <c r="B26" s="48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sqref="A1:XFD16"/>
    </sheetView>
  </sheetViews>
  <sheetFormatPr defaultRowHeight="15" x14ac:dyDescent="0.25"/>
  <cols>
    <col min="1" max="1" width="39.140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5.140625" customWidth="1"/>
    <col min="15" max="15" width="12.5703125" bestFit="1" customWidth="1"/>
  </cols>
  <sheetData>
    <row r="1" spans="1:15" s="26" customFormat="1" x14ac:dyDescent="0.25">
      <c r="A1" s="26" t="s">
        <v>4</v>
      </c>
      <c r="B1" s="39" t="s">
        <v>5</v>
      </c>
      <c r="C1" s="39"/>
      <c r="D1" s="39"/>
      <c r="E1" s="39" t="s">
        <v>6</v>
      </c>
      <c r="F1" s="39"/>
      <c r="G1" s="39"/>
      <c r="H1" s="39" t="s">
        <v>7</v>
      </c>
      <c r="I1" s="39"/>
      <c r="J1" s="39"/>
      <c r="K1" s="39" t="s">
        <v>115</v>
      </c>
      <c r="L1" s="39"/>
      <c r="M1" s="34" t="s">
        <v>117</v>
      </c>
      <c r="N1" s="34"/>
      <c r="O1" s="26" t="s">
        <v>107</v>
      </c>
    </row>
    <row r="2" spans="1:15" s="26" customFormat="1" x14ac:dyDescent="0.25">
      <c r="B2" s="26" t="s">
        <v>113</v>
      </c>
      <c r="C2" s="26" t="s">
        <v>114</v>
      </c>
      <c r="D2" s="26" t="s">
        <v>110</v>
      </c>
      <c r="E2" s="26" t="s">
        <v>113</v>
      </c>
      <c r="F2" s="26" t="s">
        <v>114</v>
      </c>
      <c r="G2" s="26" t="s">
        <v>110</v>
      </c>
      <c r="H2" s="26" t="s">
        <v>113</v>
      </c>
      <c r="I2" s="26" t="s">
        <v>114</v>
      </c>
      <c r="J2" s="26" t="s">
        <v>110</v>
      </c>
      <c r="K2" s="26" t="s">
        <v>6</v>
      </c>
      <c r="L2" s="26" t="s">
        <v>7</v>
      </c>
      <c r="M2" s="34"/>
      <c r="N2" s="34"/>
    </row>
    <row r="3" spans="1:15" s="26" customFormat="1" x14ac:dyDescent="0.25">
      <c r="A3" s="26" t="s">
        <v>109</v>
      </c>
      <c r="C3" s="33"/>
      <c r="F3" s="33"/>
      <c r="I3" s="33"/>
      <c r="M3" s="34"/>
      <c r="N3" s="34"/>
    </row>
    <row r="4" spans="1:15" x14ac:dyDescent="0.25">
      <c r="A4" t="s">
        <v>63</v>
      </c>
      <c r="B4" s="14">
        <v>0</v>
      </c>
      <c r="C4" s="37">
        <v>0</v>
      </c>
      <c r="D4" s="14"/>
      <c r="E4" s="14">
        <v>0</v>
      </c>
      <c r="F4" s="37">
        <v>0</v>
      </c>
      <c r="G4" s="14"/>
      <c r="H4">
        <v>0.5</v>
      </c>
      <c r="I4" s="35">
        <v>0.5</v>
      </c>
      <c r="J4" t="s">
        <v>155</v>
      </c>
    </row>
    <row r="5" spans="1:15" x14ac:dyDescent="0.25">
      <c r="A5" t="s">
        <v>159</v>
      </c>
      <c r="B5">
        <v>0</v>
      </c>
      <c r="C5" s="35">
        <v>0</v>
      </c>
      <c r="E5">
        <v>0</v>
      </c>
      <c r="F5" s="35">
        <v>0</v>
      </c>
      <c r="H5">
        <v>0.5</v>
      </c>
      <c r="I5" s="35">
        <v>0.5</v>
      </c>
      <c r="J5" t="s">
        <v>155</v>
      </c>
    </row>
    <row r="6" spans="1:15" x14ac:dyDescent="0.25">
      <c r="A6" t="s">
        <v>160</v>
      </c>
      <c r="B6">
        <v>0</v>
      </c>
      <c r="C6" s="35">
        <v>0</v>
      </c>
      <c r="E6">
        <v>0</v>
      </c>
      <c r="F6" s="35">
        <v>0</v>
      </c>
      <c r="H6">
        <v>0.3</v>
      </c>
      <c r="I6" s="35">
        <v>0.3</v>
      </c>
      <c r="J6" t="s">
        <v>155</v>
      </c>
    </row>
    <row r="7" spans="1:15" x14ac:dyDescent="0.25">
      <c r="A7" t="s">
        <v>161</v>
      </c>
      <c r="C7" s="35"/>
      <c r="F7" s="35"/>
      <c r="H7">
        <v>1</v>
      </c>
      <c r="I7" s="35">
        <v>1</v>
      </c>
      <c r="J7" t="s">
        <v>155</v>
      </c>
    </row>
    <row r="8" spans="1:15" x14ac:dyDescent="0.25">
      <c r="A8" t="s">
        <v>162</v>
      </c>
      <c r="C8" s="35"/>
      <c r="F8" s="35"/>
      <c r="H8">
        <v>1</v>
      </c>
      <c r="I8" s="35">
        <v>1</v>
      </c>
      <c r="J8" t="s">
        <v>155</v>
      </c>
    </row>
    <row r="9" spans="1:15" x14ac:dyDescent="0.25">
      <c r="A9" t="s">
        <v>163</v>
      </c>
      <c r="C9" s="35"/>
      <c r="D9" t="s">
        <v>123</v>
      </c>
      <c r="F9" s="35"/>
      <c r="I9" s="35"/>
      <c r="J9" t="s">
        <v>155</v>
      </c>
    </row>
    <row r="10" spans="1:15" x14ac:dyDescent="0.25">
      <c r="C10" s="35"/>
      <c r="F10" s="35"/>
      <c r="I10" s="35"/>
    </row>
    <row r="11" spans="1:15" x14ac:dyDescent="0.25">
      <c r="C11" s="35"/>
      <c r="F11" s="35"/>
      <c r="I11" s="35"/>
    </row>
    <row r="13" spans="1:15" x14ac:dyDescent="0.25">
      <c r="A13" t="s">
        <v>120</v>
      </c>
      <c r="B13">
        <f>SUM(B4:B12)</f>
        <v>0</v>
      </c>
      <c r="C13">
        <f>SUM(C4:C12)</f>
        <v>0</v>
      </c>
      <c r="E13">
        <f>SUM(E4:E12)</f>
        <v>0</v>
      </c>
      <c r="F13">
        <f>SUM(F4:F12)</f>
        <v>0</v>
      </c>
      <c r="H13">
        <f>SUM(H4:H12)</f>
        <v>3.3</v>
      </c>
      <c r="I13">
        <f>SUM(I4:I12)</f>
        <v>3.3</v>
      </c>
      <c r="K13" s="14">
        <f>E13*B15</f>
        <v>0</v>
      </c>
      <c r="L13">
        <f>H13*B15</f>
        <v>0.98999999999999988</v>
      </c>
      <c r="M13">
        <f>(E13+H13)*B16</f>
        <v>0.98999999999999988</v>
      </c>
    </row>
    <row r="14" spans="1:15" x14ac:dyDescent="0.25">
      <c r="K14" s="14"/>
    </row>
    <row r="15" spans="1:15" x14ac:dyDescent="0.25">
      <c r="A15" t="s">
        <v>50</v>
      </c>
      <c r="B15">
        <v>0.3</v>
      </c>
    </row>
    <row r="16" spans="1:15" x14ac:dyDescent="0.25">
      <c r="A16" s="27" t="s">
        <v>118</v>
      </c>
      <c r="B16" s="2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H18" sqref="H18"/>
    </sheetView>
  </sheetViews>
  <sheetFormatPr defaultColWidth="19" defaultRowHeight="15" x14ac:dyDescent="0.25"/>
  <cols>
    <col min="1" max="1" width="37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5" bestFit="1" customWidth="1"/>
    <col min="14" max="14" width="19" customWidth="1"/>
    <col min="15" max="15" width="12.5703125" bestFit="1" customWidth="1"/>
  </cols>
  <sheetData>
    <row r="1" spans="1:15" s="26" customFormat="1" x14ac:dyDescent="0.25">
      <c r="A1" s="26" t="s">
        <v>4</v>
      </c>
      <c r="B1" s="39" t="s">
        <v>5</v>
      </c>
      <c r="C1" s="39"/>
      <c r="D1" s="39"/>
      <c r="E1" s="39" t="s">
        <v>6</v>
      </c>
      <c r="F1" s="39"/>
      <c r="G1" s="39"/>
      <c r="H1" s="39" t="s">
        <v>7</v>
      </c>
      <c r="I1" s="39"/>
      <c r="J1" s="39"/>
      <c r="K1" s="39" t="s">
        <v>115</v>
      </c>
      <c r="L1" s="39"/>
      <c r="M1" s="34" t="s">
        <v>117</v>
      </c>
      <c r="N1" s="34"/>
      <c r="O1" s="26" t="s">
        <v>107</v>
      </c>
    </row>
    <row r="2" spans="1:15" s="26" customFormat="1" x14ac:dyDescent="0.25">
      <c r="B2" s="26" t="s">
        <v>113</v>
      </c>
      <c r="C2" s="26" t="s">
        <v>114</v>
      </c>
      <c r="D2" s="26" t="s">
        <v>110</v>
      </c>
      <c r="E2" s="26" t="s">
        <v>113</v>
      </c>
      <c r="F2" s="26" t="s">
        <v>114</v>
      </c>
      <c r="G2" s="26" t="s">
        <v>110</v>
      </c>
      <c r="H2" s="26" t="s">
        <v>113</v>
      </c>
      <c r="I2" s="26" t="s">
        <v>114</v>
      </c>
      <c r="J2" s="26" t="s">
        <v>110</v>
      </c>
      <c r="K2" s="26" t="s">
        <v>6</v>
      </c>
      <c r="L2" s="26" t="s">
        <v>7</v>
      </c>
      <c r="M2" s="34"/>
      <c r="N2" s="34"/>
    </row>
    <row r="3" spans="1:15" s="26" customFormat="1" x14ac:dyDescent="0.25">
      <c r="A3" s="26" t="s">
        <v>109</v>
      </c>
      <c r="C3" s="33"/>
      <c r="F3" s="33"/>
      <c r="I3" s="33"/>
      <c r="M3" s="34"/>
      <c r="N3" s="34"/>
    </row>
    <row r="4" spans="1:15" x14ac:dyDescent="0.25">
      <c r="A4" t="s">
        <v>64</v>
      </c>
      <c r="B4">
        <v>0.5</v>
      </c>
      <c r="C4" s="35">
        <v>0.5</v>
      </c>
      <c r="E4">
        <v>1</v>
      </c>
      <c r="F4" s="35">
        <v>1</v>
      </c>
      <c r="H4">
        <v>0.2</v>
      </c>
      <c r="I4" s="35">
        <v>0.2</v>
      </c>
    </row>
    <row r="5" spans="1:15" x14ac:dyDescent="0.25">
      <c r="A5" t="s">
        <v>65</v>
      </c>
      <c r="B5">
        <v>1.5</v>
      </c>
      <c r="C5" s="35">
        <v>1.5</v>
      </c>
      <c r="E5">
        <v>1</v>
      </c>
      <c r="F5" s="35">
        <v>1</v>
      </c>
      <c r="H5">
        <v>3</v>
      </c>
      <c r="I5" s="35">
        <v>3</v>
      </c>
    </row>
    <row r="6" spans="1:15" x14ac:dyDescent="0.25">
      <c r="A6" s="33" t="s">
        <v>164</v>
      </c>
      <c r="C6" s="35"/>
      <c r="F6" s="35"/>
      <c r="H6">
        <v>0.2</v>
      </c>
      <c r="I6" s="35">
        <v>0.2</v>
      </c>
      <c r="J6" t="s">
        <v>155</v>
      </c>
    </row>
    <row r="8" spans="1:15" x14ac:dyDescent="0.25">
      <c r="A8" t="s">
        <v>120</v>
      </c>
      <c r="B8">
        <f>SUM(B4:B7)</f>
        <v>2</v>
      </c>
      <c r="C8">
        <f>SUM(C4:C7)</f>
        <v>2</v>
      </c>
      <c r="E8">
        <f>SUM(E4:E7)</f>
        <v>2</v>
      </c>
      <c r="F8">
        <f>SUM(F4:F7)</f>
        <v>2</v>
      </c>
      <c r="H8">
        <f>SUM(H4:H7)</f>
        <v>3.4000000000000004</v>
      </c>
      <c r="I8">
        <f>SUM(I4:I7)</f>
        <v>3.4000000000000004</v>
      </c>
      <c r="K8">
        <f>E8*B10</f>
        <v>0.6</v>
      </c>
      <c r="L8">
        <f>H8*B10</f>
        <v>1.02</v>
      </c>
      <c r="M8">
        <f>(E8+H8)*B11</f>
        <v>1.62</v>
      </c>
    </row>
    <row r="10" spans="1:15" x14ac:dyDescent="0.25">
      <c r="A10" t="s">
        <v>50</v>
      </c>
      <c r="B10">
        <v>0.3</v>
      </c>
    </row>
    <row r="11" spans="1:15" x14ac:dyDescent="0.25">
      <c r="A11" s="27" t="s">
        <v>118</v>
      </c>
      <c r="B11" s="2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O17" sqref="O17"/>
    </sheetView>
  </sheetViews>
  <sheetFormatPr defaultRowHeight="15" x14ac:dyDescent="0.25"/>
  <cols>
    <col min="1" max="1" width="39.710937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3" width="4" bestFit="1" customWidth="1"/>
    <col min="14" max="14" width="8.28515625" bestFit="1" customWidth="1"/>
    <col min="15" max="15" width="47.28515625" bestFit="1" customWidth="1"/>
    <col min="16" max="16" width="15" bestFit="1" customWidth="1"/>
  </cols>
  <sheetData>
    <row r="1" spans="1:15" s="26" customFormat="1" x14ac:dyDescent="0.25">
      <c r="A1" s="26" t="s">
        <v>4</v>
      </c>
      <c r="B1" s="39" t="s">
        <v>5</v>
      </c>
      <c r="C1" s="39"/>
      <c r="D1" s="39"/>
      <c r="E1" s="39" t="s">
        <v>6</v>
      </c>
      <c r="F1" s="39"/>
      <c r="G1" s="39"/>
      <c r="H1" s="39" t="s">
        <v>7</v>
      </c>
      <c r="I1" s="39"/>
      <c r="J1" s="39"/>
      <c r="K1" s="39" t="s">
        <v>115</v>
      </c>
      <c r="L1" s="39"/>
      <c r="M1" s="34" t="s">
        <v>117</v>
      </c>
      <c r="N1" s="34"/>
      <c r="O1" s="26" t="s">
        <v>107</v>
      </c>
    </row>
    <row r="2" spans="1:15" s="26" customFormat="1" x14ac:dyDescent="0.25">
      <c r="B2" s="26" t="s">
        <v>113</v>
      </c>
      <c r="C2" s="26" t="s">
        <v>114</v>
      </c>
      <c r="D2" s="26" t="s">
        <v>110</v>
      </c>
      <c r="E2" s="26" t="s">
        <v>113</v>
      </c>
      <c r="F2" s="33" t="s">
        <v>114</v>
      </c>
      <c r="G2" s="26" t="s">
        <v>110</v>
      </c>
      <c r="H2" s="26" t="s">
        <v>113</v>
      </c>
      <c r="I2" s="33" t="s">
        <v>114</v>
      </c>
      <c r="J2" s="26" t="s">
        <v>110</v>
      </c>
      <c r="K2" s="26" t="s">
        <v>6</v>
      </c>
      <c r="L2" s="26" t="s">
        <v>7</v>
      </c>
      <c r="M2" s="34"/>
      <c r="N2" s="34"/>
    </row>
    <row r="3" spans="1:15" s="26" customFormat="1" x14ac:dyDescent="0.25">
      <c r="A3" s="26" t="s">
        <v>109</v>
      </c>
      <c r="C3" s="33"/>
      <c r="F3" s="33"/>
      <c r="I3" s="33"/>
      <c r="M3" s="34"/>
      <c r="N3" s="34"/>
    </row>
    <row r="4" spans="1:15" x14ac:dyDescent="0.25">
      <c r="A4" t="s">
        <v>66</v>
      </c>
      <c r="B4">
        <v>1</v>
      </c>
      <c r="C4" s="35">
        <v>1</v>
      </c>
      <c r="E4">
        <v>0.5</v>
      </c>
      <c r="F4" s="35">
        <v>0.5</v>
      </c>
      <c r="H4">
        <v>1</v>
      </c>
      <c r="I4" s="35">
        <v>1</v>
      </c>
    </row>
    <row r="5" spans="1:15" x14ac:dyDescent="0.25">
      <c r="A5" t="s">
        <v>67</v>
      </c>
      <c r="B5">
        <v>1.5</v>
      </c>
      <c r="C5" s="35">
        <v>1.5</v>
      </c>
      <c r="E5">
        <v>1</v>
      </c>
      <c r="F5" s="35">
        <v>1</v>
      </c>
      <c r="H5">
        <v>1</v>
      </c>
      <c r="I5" s="35">
        <v>1</v>
      </c>
      <c r="O5" t="s">
        <v>152</v>
      </c>
    </row>
    <row r="6" spans="1:15" x14ac:dyDescent="0.25">
      <c r="A6" t="s">
        <v>68</v>
      </c>
      <c r="B6">
        <v>1</v>
      </c>
      <c r="C6" s="35">
        <v>1</v>
      </c>
      <c r="E6">
        <v>1.5</v>
      </c>
      <c r="F6" s="35">
        <v>1.5</v>
      </c>
      <c r="H6">
        <v>1</v>
      </c>
      <c r="I6" s="35">
        <v>1</v>
      </c>
    </row>
    <row r="7" spans="1:15" x14ac:dyDescent="0.25">
      <c r="A7" t="s">
        <v>149</v>
      </c>
      <c r="C7" s="35"/>
      <c r="F7" s="35"/>
      <c r="I7" s="35"/>
      <c r="O7" t="s">
        <v>153</v>
      </c>
    </row>
    <row r="9" spans="1:15" x14ac:dyDescent="0.25">
      <c r="A9" t="s">
        <v>120</v>
      </c>
      <c r="B9">
        <f>SUM(B4:B8)</f>
        <v>3.5</v>
      </c>
      <c r="C9">
        <f>SUM(C4:C8)</f>
        <v>3.5</v>
      </c>
      <c r="E9">
        <f>SUM(E4:E8)</f>
        <v>3</v>
      </c>
      <c r="F9">
        <f>SUM(F4:F8)</f>
        <v>3</v>
      </c>
      <c r="H9">
        <f>SUM(H4:H8)</f>
        <v>3</v>
      </c>
      <c r="I9">
        <f>SUM(I4:I8)</f>
        <v>3</v>
      </c>
      <c r="K9">
        <f>E9*B11</f>
        <v>0.89999999999999991</v>
      </c>
      <c r="L9">
        <f>H9*B11</f>
        <v>0.89999999999999991</v>
      </c>
      <c r="M9">
        <f>(E9+H9)*B12</f>
        <v>1.7999999999999998</v>
      </c>
    </row>
    <row r="11" spans="1:15" x14ac:dyDescent="0.25">
      <c r="A11" t="s">
        <v>50</v>
      </c>
      <c r="B11">
        <v>0.3</v>
      </c>
    </row>
    <row r="12" spans="1:15" x14ac:dyDescent="0.25">
      <c r="A12" s="27" t="s">
        <v>118</v>
      </c>
      <c r="B12" s="2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J11" sqref="J11"/>
    </sheetView>
  </sheetViews>
  <sheetFormatPr defaultRowHeight="15" x14ac:dyDescent="0.25"/>
  <cols>
    <col min="1" max="1" width="46.57031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5" bestFit="1" customWidth="1"/>
    <col min="13" max="13" width="4" bestFit="1" customWidth="1"/>
    <col min="14" max="14" width="3.7109375" customWidth="1"/>
    <col min="15" max="15" width="45" style="1" bestFit="1" customWidth="1"/>
  </cols>
  <sheetData>
    <row r="1" spans="1:15" s="26" customFormat="1" x14ac:dyDescent="0.25">
      <c r="A1" s="26" t="s">
        <v>4</v>
      </c>
      <c r="B1" s="39" t="s">
        <v>5</v>
      </c>
      <c r="C1" s="39"/>
      <c r="D1" s="39"/>
      <c r="E1" s="39" t="s">
        <v>6</v>
      </c>
      <c r="F1" s="39"/>
      <c r="G1" s="39"/>
      <c r="H1" s="39" t="s">
        <v>7</v>
      </c>
      <c r="I1" s="39"/>
      <c r="J1" s="39"/>
      <c r="K1" s="39" t="s">
        <v>115</v>
      </c>
      <c r="L1" s="39"/>
      <c r="M1" s="34" t="s">
        <v>117</v>
      </c>
      <c r="N1" s="34"/>
      <c r="O1" s="26" t="s">
        <v>107</v>
      </c>
    </row>
    <row r="2" spans="1:15" s="26" customFormat="1" x14ac:dyDescent="0.25">
      <c r="B2" s="26" t="s">
        <v>113</v>
      </c>
      <c r="C2" s="26" t="s">
        <v>114</v>
      </c>
      <c r="D2" s="26" t="s">
        <v>110</v>
      </c>
      <c r="E2" s="26" t="s">
        <v>113</v>
      </c>
      <c r="F2" s="26" t="s">
        <v>114</v>
      </c>
      <c r="G2" s="26" t="s">
        <v>110</v>
      </c>
      <c r="H2" s="26" t="s">
        <v>113</v>
      </c>
      <c r="I2" s="26" t="s">
        <v>114</v>
      </c>
      <c r="J2" s="26" t="s">
        <v>110</v>
      </c>
      <c r="K2" s="26" t="s">
        <v>6</v>
      </c>
      <c r="L2" s="26" t="s">
        <v>7</v>
      </c>
      <c r="M2" s="34"/>
      <c r="N2" s="34"/>
    </row>
    <row r="3" spans="1:15" s="26" customFormat="1" x14ac:dyDescent="0.25">
      <c r="A3" s="26" t="s">
        <v>109</v>
      </c>
      <c r="C3" s="33"/>
      <c r="F3" s="33"/>
      <c r="I3" s="33"/>
      <c r="M3" s="34"/>
      <c r="N3" s="34"/>
    </row>
    <row r="4" spans="1:15" x14ac:dyDescent="0.25">
      <c r="A4" t="s">
        <v>55</v>
      </c>
      <c r="B4">
        <v>0.1</v>
      </c>
      <c r="C4" s="35">
        <v>0.1</v>
      </c>
      <c r="E4">
        <v>0</v>
      </c>
      <c r="F4" s="35">
        <v>0</v>
      </c>
      <c r="H4">
        <v>0.4</v>
      </c>
      <c r="I4" s="35">
        <v>0.4</v>
      </c>
      <c r="J4" t="s">
        <v>112</v>
      </c>
    </row>
    <row r="5" spans="1:15" x14ac:dyDescent="0.25">
      <c r="A5" t="s">
        <v>56</v>
      </c>
      <c r="B5">
        <v>0.1</v>
      </c>
      <c r="C5" s="35">
        <v>0.1</v>
      </c>
      <c r="F5" s="35"/>
      <c r="H5">
        <v>0.1</v>
      </c>
      <c r="I5" s="35">
        <v>0.1</v>
      </c>
      <c r="J5" t="s">
        <v>112</v>
      </c>
    </row>
    <row r="6" spans="1:15" ht="30" x14ac:dyDescent="0.25">
      <c r="A6" t="s">
        <v>57</v>
      </c>
      <c r="B6">
        <v>0.2</v>
      </c>
      <c r="C6" s="35">
        <v>0.2</v>
      </c>
      <c r="E6">
        <v>0.2</v>
      </c>
      <c r="F6" s="35">
        <v>0.2</v>
      </c>
      <c r="H6">
        <v>0.5</v>
      </c>
      <c r="I6" s="35">
        <v>0.5</v>
      </c>
      <c r="J6" t="s">
        <v>112</v>
      </c>
      <c r="O6" s="1" t="s">
        <v>58</v>
      </c>
    </row>
    <row r="7" spans="1:15" x14ac:dyDescent="0.25">
      <c r="A7" t="s">
        <v>59</v>
      </c>
      <c r="B7">
        <v>0.3</v>
      </c>
      <c r="C7" s="35">
        <v>0.3</v>
      </c>
      <c r="E7">
        <v>1.5</v>
      </c>
      <c r="F7" s="35">
        <v>1.5</v>
      </c>
      <c r="H7">
        <v>0.4</v>
      </c>
      <c r="I7" s="35">
        <v>0.4</v>
      </c>
      <c r="J7" t="s">
        <v>112</v>
      </c>
    </row>
    <row r="8" spans="1:15" x14ac:dyDescent="0.25">
      <c r="A8" t="s">
        <v>60</v>
      </c>
      <c r="B8">
        <v>0.2</v>
      </c>
      <c r="C8" s="35">
        <v>0.2</v>
      </c>
      <c r="E8">
        <v>0.7</v>
      </c>
      <c r="F8" s="35">
        <v>0.7</v>
      </c>
      <c r="H8">
        <v>0.6</v>
      </c>
      <c r="I8" s="35">
        <v>0.6</v>
      </c>
      <c r="J8" t="s">
        <v>112</v>
      </c>
    </row>
    <row r="9" spans="1:15" x14ac:dyDescent="0.25">
      <c r="A9" t="s">
        <v>61</v>
      </c>
      <c r="B9">
        <v>0.2</v>
      </c>
      <c r="C9" s="35">
        <v>0.2</v>
      </c>
      <c r="E9">
        <v>0.6</v>
      </c>
      <c r="F9" s="35">
        <v>0.6</v>
      </c>
      <c r="H9">
        <v>2</v>
      </c>
      <c r="I9" s="35">
        <v>2</v>
      </c>
      <c r="J9" t="s">
        <v>112</v>
      </c>
    </row>
    <row r="10" spans="1:15" x14ac:dyDescent="0.25">
      <c r="A10" t="s">
        <v>62</v>
      </c>
      <c r="B10">
        <v>1.2</v>
      </c>
      <c r="C10" s="35">
        <v>1.2</v>
      </c>
      <c r="E10">
        <v>0.9</v>
      </c>
      <c r="F10" s="35">
        <v>0.9</v>
      </c>
      <c r="H10">
        <v>0.1</v>
      </c>
      <c r="I10" s="35">
        <v>0.1</v>
      </c>
      <c r="J10" t="s">
        <v>112</v>
      </c>
    </row>
    <row r="11" spans="1:15" x14ac:dyDescent="0.25">
      <c r="C11" s="36"/>
      <c r="F11" s="36"/>
      <c r="I11" s="36"/>
    </row>
    <row r="12" spans="1:15" x14ac:dyDescent="0.25">
      <c r="A12" t="s">
        <v>120</v>
      </c>
      <c r="B12">
        <f>SUM(B4:B11)</f>
        <v>2.2999999999999998</v>
      </c>
      <c r="C12" s="36">
        <f>SUM(C4:C11)</f>
        <v>2.2999999999999998</v>
      </c>
      <c r="E12">
        <f>SUM(E4:E11)</f>
        <v>3.9</v>
      </c>
      <c r="F12" s="36">
        <f>SUM(F4:F11)</f>
        <v>3.9</v>
      </c>
      <c r="H12">
        <f>SUM(H4:H11)</f>
        <v>4.0999999999999996</v>
      </c>
      <c r="I12" s="36">
        <f>SUM(I4:I11)</f>
        <v>4.0999999999999996</v>
      </c>
      <c r="K12">
        <f>E12*B14</f>
        <v>1.17</v>
      </c>
      <c r="L12">
        <f>H12*B14</f>
        <v>1.2299999999999998</v>
      </c>
      <c r="M12">
        <f>(E12+H12)*B15</f>
        <v>2.4</v>
      </c>
    </row>
    <row r="13" spans="1:15" x14ac:dyDescent="0.25">
      <c r="C13" s="36"/>
      <c r="F13" s="36"/>
      <c r="I13" s="36"/>
    </row>
    <row r="14" spans="1:15" x14ac:dyDescent="0.25">
      <c r="A14" t="s">
        <v>50</v>
      </c>
      <c r="B14">
        <v>0.3</v>
      </c>
    </row>
    <row r="15" spans="1:15" x14ac:dyDescent="0.25">
      <c r="A15" s="27" t="s">
        <v>118</v>
      </c>
      <c r="B15" s="2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M29" sqref="M29"/>
    </sheetView>
  </sheetViews>
  <sheetFormatPr defaultColWidth="4" defaultRowHeight="15" x14ac:dyDescent="0.25"/>
  <cols>
    <col min="1" max="1" width="46.28515625" bestFit="1" customWidth="1"/>
    <col min="2" max="2" width="5.140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7" width="5.28515625" bestFit="1" customWidth="1"/>
    <col min="8" max="8" width="5.140625" bestFit="1" customWidth="1"/>
    <col min="9" max="9" width="5" bestFit="1" customWidth="1"/>
    <col min="10" max="10" width="5.28515625" bestFit="1" customWidth="1"/>
    <col min="11" max="11" width="7.28515625" bestFit="1" customWidth="1"/>
    <col min="12" max="12" width="4" customWidth="1"/>
    <col min="13" max="13" width="5" bestFit="1" customWidth="1"/>
    <col min="14" max="14" width="4" customWidth="1"/>
    <col min="15" max="15" width="19.42578125" customWidth="1"/>
  </cols>
  <sheetData>
    <row r="1" spans="1:15" s="26" customFormat="1" x14ac:dyDescent="0.25">
      <c r="A1" s="26" t="s">
        <v>4</v>
      </c>
      <c r="B1" s="39" t="s">
        <v>5</v>
      </c>
      <c r="C1" s="39"/>
      <c r="D1" s="39"/>
      <c r="E1" s="39" t="s">
        <v>6</v>
      </c>
      <c r="F1" s="39"/>
      <c r="G1" s="39"/>
      <c r="H1" s="39" t="s">
        <v>7</v>
      </c>
      <c r="I1" s="39"/>
      <c r="J1" s="39"/>
      <c r="K1" s="39" t="s">
        <v>115</v>
      </c>
      <c r="L1" s="39"/>
      <c r="M1" s="34" t="s">
        <v>117</v>
      </c>
      <c r="N1" s="34"/>
      <c r="O1" s="26" t="s">
        <v>107</v>
      </c>
    </row>
    <row r="2" spans="1:15" s="26" customFormat="1" x14ac:dyDescent="0.25">
      <c r="B2" s="26" t="s">
        <v>113</v>
      </c>
      <c r="C2" s="26" t="s">
        <v>114</v>
      </c>
      <c r="D2" s="26" t="s">
        <v>110</v>
      </c>
      <c r="E2" s="26" t="s">
        <v>113</v>
      </c>
      <c r="F2" s="26" t="s">
        <v>114</v>
      </c>
      <c r="G2" s="26" t="s">
        <v>110</v>
      </c>
      <c r="H2" s="26" t="s">
        <v>113</v>
      </c>
      <c r="I2" s="26" t="s">
        <v>114</v>
      </c>
      <c r="J2" s="26" t="s">
        <v>110</v>
      </c>
      <c r="K2" s="26" t="s">
        <v>6</v>
      </c>
      <c r="L2" s="26" t="s">
        <v>7</v>
      </c>
      <c r="M2" s="34"/>
      <c r="N2" s="34"/>
    </row>
    <row r="3" spans="1:15" s="26" customFormat="1" x14ac:dyDescent="0.25">
      <c r="A3" s="26" t="s">
        <v>109</v>
      </c>
      <c r="C3" s="33"/>
      <c r="F3" s="33"/>
      <c r="I3" s="33"/>
      <c r="M3" s="34"/>
      <c r="N3" s="34"/>
    </row>
    <row r="4" spans="1:15" x14ac:dyDescent="0.25">
      <c r="A4" t="s">
        <v>38</v>
      </c>
      <c r="B4">
        <v>1</v>
      </c>
      <c r="C4" s="35">
        <v>1</v>
      </c>
      <c r="E4">
        <v>1</v>
      </c>
      <c r="F4" s="35">
        <v>1</v>
      </c>
      <c r="H4">
        <v>0.5</v>
      </c>
      <c r="I4" s="35">
        <v>0.5</v>
      </c>
      <c r="J4" t="s">
        <v>112</v>
      </c>
    </row>
    <row r="5" spans="1:15" x14ac:dyDescent="0.25">
      <c r="A5" t="s">
        <v>39</v>
      </c>
      <c r="B5">
        <v>0.1</v>
      </c>
      <c r="C5" s="35">
        <v>0.1</v>
      </c>
      <c r="E5">
        <v>0</v>
      </c>
      <c r="F5" s="35">
        <v>0</v>
      </c>
      <c r="H5">
        <v>0.3</v>
      </c>
      <c r="I5" s="35">
        <v>0.3</v>
      </c>
      <c r="J5" t="s">
        <v>112</v>
      </c>
    </row>
    <row r="6" spans="1:15" x14ac:dyDescent="0.25">
      <c r="A6" t="s">
        <v>40</v>
      </c>
      <c r="B6">
        <v>1.5</v>
      </c>
      <c r="C6" s="35">
        <v>1.5</v>
      </c>
      <c r="E6">
        <v>0.4</v>
      </c>
      <c r="F6" s="35">
        <v>0.4</v>
      </c>
      <c r="H6">
        <v>0.6</v>
      </c>
      <c r="I6" s="35">
        <v>0.6</v>
      </c>
      <c r="J6" t="s">
        <v>112</v>
      </c>
    </row>
    <row r="7" spans="1:15" x14ac:dyDescent="0.25">
      <c r="A7" t="s">
        <v>41</v>
      </c>
      <c r="B7">
        <v>0</v>
      </c>
      <c r="C7" s="35">
        <v>0</v>
      </c>
      <c r="E7">
        <v>0.3</v>
      </c>
      <c r="F7" s="35">
        <v>0.3</v>
      </c>
      <c r="H7">
        <v>0</v>
      </c>
      <c r="I7" s="35">
        <v>0</v>
      </c>
      <c r="J7" t="s">
        <v>112</v>
      </c>
    </row>
    <row r="8" spans="1:15" x14ac:dyDescent="0.25">
      <c r="A8" t="s">
        <v>42</v>
      </c>
      <c r="B8">
        <v>0.3</v>
      </c>
      <c r="C8" s="35">
        <v>0.3</v>
      </c>
      <c r="E8">
        <v>0.2</v>
      </c>
      <c r="F8" s="35">
        <v>0.2</v>
      </c>
      <c r="H8">
        <v>0.8</v>
      </c>
      <c r="I8" s="35">
        <v>0.8</v>
      </c>
      <c r="J8" t="s">
        <v>112</v>
      </c>
    </row>
    <row r="9" spans="1:15" x14ac:dyDescent="0.25">
      <c r="A9" t="s">
        <v>43</v>
      </c>
      <c r="B9">
        <v>2</v>
      </c>
      <c r="C9" s="35">
        <v>2</v>
      </c>
      <c r="E9">
        <v>1</v>
      </c>
      <c r="F9" s="35">
        <v>1</v>
      </c>
      <c r="H9">
        <v>2.5</v>
      </c>
      <c r="I9" s="35">
        <v>2.5</v>
      </c>
      <c r="J9" t="s">
        <v>112</v>
      </c>
    </row>
    <row r="10" spans="1:15" x14ac:dyDescent="0.25">
      <c r="A10" t="s">
        <v>44</v>
      </c>
      <c r="B10">
        <v>0.2</v>
      </c>
      <c r="C10" s="35">
        <v>0.2</v>
      </c>
      <c r="E10">
        <v>0</v>
      </c>
      <c r="F10" s="35">
        <v>0</v>
      </c>
      <c r="H10">
        <v>0.3</v>
      </c>
      <c r="I10" s="35">
        <v>0.3</v>
      </c>
      <c r="J10" t="s">
        <v>112</v>
      </c>
    </row>
    <row r="11" spans="1:15" x14ac:dyDescent="0.25">
      <c r="A11" t="s">
        <v>45</v>
      </c>
      <c r="B11">
        <v>0.5</v>
      </c>
      <c r="C11" s="35">
        <v>0.5</v>
      </c>
      <c r="E11">
        <v>0</v>
      </c>
      <c r="F11" s="35">
        <v>0</v>
      </c>
      <c r="H11">
        <v>0.1</v>
      </c>
      <c r="I11" s="35">
        <v>0.1</v>
      </c>
      <c r="J11" t="s">
        <v>112</v>
      </c>
    </row>
    <row r="12" spans="1:15" x14ac:dyDescent="0.25">
      <c r="A12" t="s">
        <v>48</v>
      </c>
      <c r="B12">
        <v>1.2</v>
      </c>
      <c r="C12" s="35">
        <v>1.2</v>
      </c>
      <c r="E12">
        <v>1.5</v>
      </c>
      <c r="F12" s="35">
        <v>1.5</v>
      </c>
      <c r="H12">
        <v>1.5</v>
      </c>
      <c r="I12" s="35">
        <v>1.5</v>
      </c>
      <c r="J12" t="s">
        <v>112</v>
      </c>
    </row>
    <row r="13" spans="1:15" x14ac:dyDescent="0.25">
      <c r="A13" t="s">
        <v>148</v>
      </c>
      <c r="B13">
        <v>0</v>
      </c>
      <c r="C13" s="35">
        <v>0</v>
      </c>
      <c r="E13">
        <v>0</v>
      </c>
      <c r="F13" s="35">
        <v>0</v>
      </c>
      <c r="H13">
        <v>0</v>
      </c>
      <c r="I13" s="35">
        <v>0</v>
      </c>
      <c r="J13" t="s">
        <v>112</v>
      </c>
    </row>
    <row r="14" spans="1:15" x14ac:dyDescent="0.25">
      <c r="A14" t="s">
        <v>46</v>
      </c>
      <c r="B14">
        <v>1.75</v>
      </c>
      <c r="C14" s="35">
        <v>1.75</v>
      </c>
      <c r="E14">
        <v>3</v>
      </c>
      <c r="F14" s="35">
        <v>3</v>
      </c>
      <c r="H14">
        <v>3</v>
      </c>
      <c r="I14" s="35">
        <v>3</v>
      </c>
      <c r="J14" t="s">
        <v>112</v>
      </c>
    </row>
    <row r="15" spans="1:15" x14ac:dyDescent="0.25">
      <c r="A15" t="s">
        <v>47</v>
      </c>
      <c r="B15">
        <v>0.75</v>
      </c>
      <c r="C15" s="35">
        <v>0.75</v>
      </c>
      <c r="E15">
        <v>2</v>
      </c>
      <c r="F15" s="35">
        <v>2</v>
      </c>
      <c r="H15">
        <v>3</v>
      </c>
      <c r="I15" s="35">
        <v>3</v>
      </c>
      <c r="J15" t="s">
        <v>112</v>
      </c>
    </row>
    <row r="16" spans="1:15" x14ac:dyDescent="0.25">
      <c r="A16" t="s">
        <v>13</v>
      </c>
      <c r="B16">
        <v>0</v>
      </c>
      <c r="C16" s="35">
        <v>0</v>
      </c>
      <c r="E16">
        <v>0</v>
      </c>
      <c r="F16" s="35">
        <v>0</v>
      </c>
      <c r="H16">
        <v>0</v>
      </c>
      <c r="I16" s="35">
        <v>0</v>
      </c>
      <c r="J16" t="s">
        <v>112</v>
      </c>
    </row>
    <row r="17" spans="1:15" x14ac:dyDescent="0.25">
      <c r="A17" t="s">
        <v>49</v>
      </c>
      <c r="B17">
        <v>0.7</v>
      </c>
      <c r="C17" s="35">
        <v>0.7</v>
      </c>
      <c r="E17">
        <v>3</v>
      </c>
      <c r="F17" s="35">
        <v>3</v>
      </c>
      <c r="H17">
        <v>0.4</v>
      </c>
      <c r="I17" s="35">
        <v>0.4</v>
      </c>
      <c r="J17" t="s">
        <v>112</v>
      </c>
    </row>
    <row r="18" spans="1:15" x14ac:dyDescent="0.25">
      <c r="A18" t="s">
        <v>52</v>
      </c>
      <c r="B18">
        <v>0.4</v>
      </c>
      <c r="C18" s="35">
        <v>0.4</v>
      </c>
      <c r="E18">
        <v>0.2</v>
      </c>
      <c r="F18" s="35">
        <v>0.2</v>
      </c>
      <c r="H18">
        <v>0.5</v>
      </c>
      <c r="I18" s="35">
        <v>0.5</v>
      </c>
      <c r="J18" t="s">
        <v>112</v>
      </c>
    </row>
    <row r="19" spans="1:15" x14ac:dyDescent="0.25">
      <c r="A19" t="s">
        <v>53</v>
      </c>
      <c r="B19">
        <v>0.5</v>
      </c>
      <c r="C19" s="35">
        <v>0.5</v>
      </c>
      <c r="E19">
        <v>0.5</v>
      </c>
      <c r="F19" s="35">
        <v>0.5</v>
      </c>
      <c r="H19">
        <v>1.5</v>
      </c>
      <c r="I19" s="35">
        <v>1.5</v>
      </c>
      <c r="J19" t="s">
        <v>112</v>
      </c>
    </row>
    <row r="20" spans="1:15" x14ac:dyDescent="0.25">
      <c r="A20" t="s">
        <v>68</v>
      </c>
      <c r="B20">
        <v>1</v>
      </c>
      <c r="C20" s="35">
        <v>1</v>
      </c>
      <c r="E20">
        <v>2</v>
      </c>
      <c r="F20" s="35">
        <v>2</v>
      </c>
      <c r="H20">
        <v>3</v>
      </c>
      <c r="I20" s="35">
        <v>3</v>
      </c>
      <c r="J20" t="s">
        <v>112</v>
      </c>
    </row>
    <row r="21" spans="1:15" x14ac:dyDescent="0.25">
      <c r="A21" t="s">
        <v>150</v>
      </c>
      <c r="C21" s="35"/>
      <c r="F21" s="35"/>
      <c r="I21" s="35"/>
      <c r="O21" t="s">
        <v>151</v>
      </c>
    </row>
    <row r="23" spans="1:15" x14ac:dyDescent="0.25">
      <c r="A23" t="s">
        <v>120</v>
      </c>
      <c r="B23">
        <f>SUM(B4:B22)</f>
        <v>11.9</v>
      </c>
      <c r="C23">
        <f>SUM(C4:C22)</f>
        <v>11.9</v>
      </c>
      <c r="E23">
        <f>SUM(E4:E22)</f>
        <v>15.1</v>
      </c>
      <c r="F23">
        <f>SUM(F4:F22)</f>
        <v>15.1</v>
      </c>
      <c r="H23">
        <f>SUM(H4:H22)</f>
        <v>18</v>
      </c>
      <c r="I23">
        <f>SUM(I4:I22)</f>
        <v>18</v>
      </c>
      <c r="K23">
        <f>E23*B25</f>
        <v>4.5299999999999994</v>
      </c>
      <c r="L23">
        <f>H23*B25</f>
        <v>5.3999999999999995</v>
      </c>
      <c r="M23">
        <f>(E23+H23)*B26</f>
        <v>9.93</v>
      </c>
    </row>
    <row r="25" spans="1:15" x14ac:dyDescent="0.25">
      <c r="A25" t="s">
        <v>50</v>
      </c>
      <c r="B25">
        <v>0.3</v>
      </c>
    </row>
    <row r="26" spans="1:15" x14ac:dyDescent="0.25">
      <c r="A26" s="27" t="s">
        <v>118</v>
      </c>
      <c r="B26" s="27">
        <v>0.3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A18" sqref="A18:XFD32"/>
    </sheetView>
  </sheetViews>
  <sheetFormatPr defaultRowHeight="15" x14ac:dyDescent="0.25"/>
  <cols>
    <col min="1" max="1" width="40.5703125" customWidth="1"/>
  </cols>
  <sheetData>
    <row r="2" spans="1:15" s="38" customFormat="1" x14ac:dyDescent="0.25">
      <c r="A2" s="38" t="s">
        <v>4</v>
      </c>
      <c r="B2" s="39" t="s">
        <v>5</v>
      </c>
      <c r="C2" s="39"/>
      <c r="D2" s="39"/>
      <c r="E2" s="39" t="s">
        <v>6</v>
      </c>
      <c r="F2" s="39"/>
      <c r="G2" s="39"/>
      <c r="H2" s="39" t="s">
        <v>7</v>
      </c>
      <c r="I2" s="39"/>
      <c r="J2" s="39"/>
      <c r="K2" s="39" t="s">
        <v>115</v>
      </c>
      <c r="L2" s="39"/>
      <c r="M2" s="34" t="s">
        <v>117</v>
      </c>
      <c r="N2" s="34"/>
      <c r="O2" s="38" t="s">
        <v>107</v>
      </c>
    </row>
    <row r="3" spans="1:15" s="38" customFormat="1" x14ac:dyDescent="0.25">
      <c r="B3" s="38" t="s">
        <v>113</v>
      </c>
      <c r="C3" s="38" t="s">
        <v>114</v>
      </c>
      <c r="D3" s="38" t="s">
        <v>110</v>
      </c>
      <c r="E3" s="38" t="s">
        <v>113</v>
      </c>
      <c r="F3" s="38" t="s">
        <v>114</v>
      </c>
      <c r="G3" s="38" t="s">
        <v>110</v>
      </c>
      <c r="H3" s="38" t="s">
        <v>113</v>
      </c>
      <c r="I3" s="38" t="s">
        <v>114</v>
      </c>
      <c r="J3" s="38" t="s">
        <v>110</v>
      </c>
      <c r="K3" s="38" t="s">
        <v>6</v>
      </c>
      <c r="L3" s="38" t="s">
        <v>7</v>
      </c>
      <c r="M3" s="34"/>
      <c r="N3" s="34"/>
    </row>
    <row r="4" spans="1:15" s="38" customFormat="1" x14ac:dyDescent="0.25">
      <c r="A4" s="38" t="s">
        <v>109</v>
      </c>
      <c r="C4" s="33"/>
      <c r="F4" s="33"/>
      <c r="I4" s="33"/>
      <c r="M4" s="34"/>
      <c r="N4" s="34"/>
    </row>
    <row r="5" spans="1:15" x14ac:dyDescent="0.25">
      <c r="A5" t="s">
        <v>66</v>
      </c>
      <c r="B5">
        <v>1</v>
      </c>
      <c r="C5">
        <v>1</v>
      </c>
      <c r="D5" s="14"/>
      <c r="E5">
        <v>0.5</v>
      </c>
      <c r="F5">
        <v>0.5</v>
      </c>
      <c r="G5" s="14"/>
      <c r="H5">
        <v>1</v>
      </c>
      <c r="I5">
        <v>1</v>
      </c>
    </row>
    <row r="6" spans="1:15" x14ac:dyDescent="0.25">
      <c r="A6" t="s">
        <v>67</v>
      </c>
      <c r="B6">
        <v>1.5</v>
      </c>
      <c r="C6">
        <v>1.5</v>
      </c>
      <c r="E6">
        <v>1</v>
      </c>
      <c r="F6">
        <v>1</v>
      </c>
      <c r="H6">
        <v>1</v>
      </c>
      <c r="I6">
        <v>1</v>
      </c>
    </row>
    <row r="7" spans="1:15" x14ac:dyDescent="0.25">
      <c r="A7" t="s">
        <v>68</v>
      </c>
      <c r="B7">
        <v>1</v>
      </c>
      <c r="C7">
        <v>1</v>
      </c>
      <c r="E7">
        <v>1.5</v>
      </c>
      <c r="F7">
        <v>1.5</v>
      </c>
      <c r="H7">
        <v>1</v>
      </c>
      <c r="I7">
        <v>1</v>
      </c>
    </row>
    <row r="8" spans="1:15" x14ac:dyDescent="0.25">
      <c r="A8" t="s">
        <v>180</v>
      </c>
      <c r="B8">
        <v>4</v>
      </c>
      <c r="C8" s="35">
        <v>4</v>
      </c>
      <c r="D8" t="s">
        <v>138</v>
      </c>
      <c r="E8">
        <v>5</v>
      </c>
      <c r="F8" s="35">
        <v>5</v>
      </c>
      <c r="G8" t="s">
        <v>123</v>
      </c>
      <c r="I8" s="35"/>
    </row>
    <row r="9" spans="1:15" x14ac:dyDescent="0.25">
      <c r="C9" s="35"/>
      <c r="F9" s="35"/>
      <c r="I9" s="35"/>
    </row>
    <row r="11" spans="1:15" x14ac:dyDescent="0.25">
      <c r="A11" t="s">
        <v>120</v>
      </c>
      <c r="B11">
        <f>SUM(B5:B10)</f>
        <v>7.5</v>
      </c>
      <c r="C11">
        <f>SUM(C5:C10)</f>
        <v>7.5</v>
      </c>
      <c r="E11">
        <f>SUM(E5:E10)</f>
        <v>8</v>
      </c>
      <c r="F11">
        <f>SUM(F5:F10)</f>
        <v>8</v>
      </c>
      <c r="H11">
        <f>SUM(H5:H10)</f>
        <v>3</v>
      </c>
      <c r="I11">
        <f>SUM(I5:I10)</f>
        <v>3</v>
      </c>
      <c r="K11" s="14">
        <f>E11*B13</f>
        <v>2.4</v>
      </c>
      <c r="L11">
        <f>H11*B13</f>
        <v>0.89999999999999991</v>
      </c>
      <c r="M11">
        <f>(E11+H11)*B14</f>
        <v>3.3</v>
      </c>
    </row>
    <row r="12" spans="1:15" x14ac:dyDescent="0.25">
      <c r="K12" s="14"/>
    </row>
    <row r="13" spans="1:15" x14ac:dyDescent="0.25">
      <c r="A13" t="s">
        <v>50</v>
      </c>
      <c r="B13">
        <v>0.3</v>
      </c>
    </row>
    <row r="14" spans="1:15" x14ac:dyDescent="0.25">
      <c r="A14" s="27" t="s">
        <v>118</v>
      </c>
      <c r="B14" s="27">
        <v>0.3</v>
      </c>
    </row>
  </sheetData>
  <mergeCells count="4">
    <mergeCell ref="B2:D2"/>
    <mergeCell ref="E2:G2"/>
    <mergeCell ref="H2:J2"/>
    <mergeCell ref="K2:L2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G29" sqref="G29"/>
    </sheetView>
  </sheetViews>
  <sheetFormatPr defaultRowHeight="15" x14ac:dyDescent="0.25"/>
  <cols>
    <col min="1" max="1" width="26.7109375" style="44" bestFit="1" customWidth="1"/>
    <col min="2" max="2" width="5.140625" style="44" bestFit="1" customWidth="1"/>
    <col min="3" max="3" width="5" style="44" bestFit="1" customWidth="1"/>
    <col min="4" max="4" width="5.7109375" style="44" bestFit="1" customWidth="1"/>
    <col min="5" max="5" width="5.140625" style="44" bestFit="1" customWidth="1"/>
    <col min="6" max="6" width="5" style="44" bestFit="1" customWidth="1"/>
    <col min="7" max="7" width="5.28515625" style="44" bestFit="1" customWidth="1"/>
    <col min="8" max="8" width="5.140625" style="44" bestFit="1" customWidth="1"/>
    <col min="9" max="9" width="5" style="44" bestFit="1" customWidth="1"/>
    <col min="10" max="10" width="5.28515625" style="44" bestFit="1" customWidth="1"/>
    <col min="11" max="11" width="7.28515625" style="44" bestFit="1" customWidth="1"/>
    <col min="12" max="13" width="4" style="44" bestFit="1" customWidth="1"/>
    <col min="14" max="14" width="9.140625" style="44"/>
    <col min="15" max="15" width="91.5703125" style="44" bestFit="1" customWidth="1"/>
    <col min="16" max="16384" width="9.140625" style="44"/>
  </cols>
  <sheetData>
    <row r="1" spans="1:15" s="40" customFormat="1" x14ac:dyDescent="0.25">
      <c r="A1" s="40" t="s">
        <v>4</v>
      </c>
      <c r="B1" s="41" t="s">
        <v>5</v>
      </c>
      <c r="C1" s="41"/>
      <c r="D1" s="41"/>
      <c r="E1" s="41" t="s">
        <v>6</v>
      </c>
      <c r="F1" s="41"/>
      <c r="G1" s="41"/>
      <c r="H1" s="41" t="s">
        <v>7</v>
      </c>
      <c r="I1" s="41"/>
      <c r="J1" s="41"/>
      <c r="K1" s="41" t="s">
        <v>115</v>
      </c>
      <c r="L1" s="41"/>
      <c r="M1" s="42" t="s">
        <v>117</v>
      </c>
      <c r="N1" s="42"/>
      <c r="O1" s="40" t="s">
        <v>107</v>
      </c>
    </row>
    <row r="2" spans="1:15" s="40" customFormat="1" x14ac:dyDescent="0.25">
      <c r="B2" s="40" t="s">
        <v>113</v>
      </c>
      <c r="C2" s="40" t="s">
        <v>114</v>
      </c>
      <c r="D2" s="40" t="s">
        <v>110</v>
      </c>
      <c r="E2" s="40" t="s">
        <v>113</v>
      </c>
      <c r="F2" s="40" t="s">
        <v>114</v>
      </c>
      <c r="G2" s="40" t="s">
        <v>110</v>
      </c>
      <c r="H2" s="40" t="s">
        <v>113</v>
      </c>
      <c r="I2" s="40" t="s">
        <v>114</v>
      </c>
      <c r="J2" s="40" t="s">
        <v>110</v>
      </c>
      <c r="K2" s="40" t="s">
        <v>6</v>
      </c>
      <c r="L2" s="40" t="s">
        <v>7</v>
      </c>
      <c r="M2" s="42"/>
      <c r="N2" s="42"/>
    </row>
    <row r="3" spans="1:15" s="40" customFormat="1" x14ac:dyDescent="0.25">
      <c r="A3" s="40" t="s">
        <v>109</v>
      </c>
      <c r="C3" s="43"/>
      <c r="F3" s="43"/>
      <c r="I3" s="43"/>
      <c r="M3" s="42"/>
      <c r="N3" s="42"/>
    </row>
    <row r="4" spans="1:15" x14ac:dyDescent="0.25">
      <c r="A4" s="44" t="s">
        <v>166</v>
      </c>
      <c r="B4" s="45">
        <v>1</v>
      </c>
      <c r="C4" s="46">
        <v>1</v>
      </c>
      <c r="D4" s="45" t="s">
        <v>138</v>
      </c>
      <c r="E4" s="45">
        <v>3</v>
      </c>
      <c r="F4" s="46">
        <v>3</v>
      </c>
      <c r="G4" s="45" t="s">
        <v>138</v>
      </c>
      <c r="I4" s="47"/>
    </row>
    <row r="5" spans="1:15" ht="60" x14ac:dyDescent="0.25">
      <c r="A5" s="44" t="s">
        <v>168</v>
      </c>
      <c r="B5" s="44">
        <v>3</v>
      </c>
      <c r="C5" s="47">
        <v>3</v>
      </c>
      <c r="D5" s="44" t="s">
        <v>169</v>
      </c>
      <c r="E5" s="44">
        <v>3</v>
      </c>
      <c r="F5" s="47">
        <v>3</v>
      </c>
      <c r="G5" s="44" t="s">
        <v>123</v>
      </c>
      <c r="H5" s="44">
        <v>3</v>
      </c>
      <c r="I5" s="47">
        <v>3</v>
      </c>
      <c r="J5" s="44" t="s">
        <v>123</v>
      </c>
      <c r="O5" s="49" t="s">
        <v>175</v>
      </c>
    </row>
    <row r="6" spans="1:15" x14ac:dyDescent="0.25">
      <c r="A6" s="45" t="s">
        <v>33</v>
      </c>
      <c r="B6" s="44">
        <v>2</v>
      </c>
      <c r="C6" s="47">
        <v>2</v>
      </c>
      <c r="D6" s="44" t="s">
        <v>138</v>
      </c>
      <c r="E6" s="44">
        <v>3</v>
      </c>
      <c r="F6" s="47">
        <v>3</v>
      </c>
      <c r="G6" s="44" t="s">
        <v>123</v>
      </c>
      <c r="I6" s="47"/>
      <c r="O6" s="49" t="s">
        <v>174</v>
      </c>
    </row>
    <row r="7" spans="1:15" x14ac:dyDescent="0.25">
      <c r="A7" s="45" t="s">
        <v>34</v>
      </c>
      <c r="B7" s="44">
        <v>1</v>
      </c>
      <c r="C7" s="47">
        <v>1</v>
      </c>
      <c r="D7" s="44" t="s">
        <v>138</v>
      </c>
      <c r="E7" s="44">
        <v>2</v>
      </c>
      <c r="F7" s="47">
        <v>2</v>
      </c>
      <c r="G7" s="44" t="s">
        <v>123</v>
      </c>
      <c r="I7" s="47"/>
      <c r="O7" s="49" t="s">
        <v>35</v>
      </c>
    </row>
    <row r="8" spans="1:15" x14ac:dyDescent="0.25">
      <c r="A8" s="45" t="s">
        <v>37</v>
      </c>
      <c r="B8" s="44">
        <v>4</v>
      </c>
      <c r="C8" s="47">
        <v>4</v>
      </c>
      <c r="D8" s="44" t="s">
        <v>138</v>
      </c>
      <c r="E8" s="44">
        <v>8</v>
      </c>
      <c r="F8" s="47">
        <v>8</v>
      </c>
      <c r="G8" s="44" t="s">
        <v>123</v>
      </c>
      <c r="I8" s="47"/>
      <c r="O8" s="49" t="s">
        <v>178</v>
      </c>
    </row>
    <row r="9" spans="1:15" x14ac:dyDescent="0.25">
      <c r="A9" s="44" t="s">
        <v>172</v>
      </c>
      <c r="C9" s="47"/>
      <c r="D9" s="44" t="s">
        <v>123</v>
      </c>
      <c r="F9" s="47"/>
      <c r="G9" s="44" t="s">
        <v>123</v>
      </c>
      <c r="I9" s="47"/>
      <c r="J9" s="44" t="s">
        <v>123</v>
      </c>
      <c r="O9" s="44" t="s">
        <v>173</v>
      </c>
    </row>
    <row r="10" spans="1:15" x14ac:dyDescent="0.25">
      <c r="C10" s="47"/>
      <c r="F10" s="47"/>
      <c r="I10" s="47"/>
    </row>
    <row r="12" spans="1:15" x14ac:dyDescent="0.25">
      <c r="A12" s="44" t="s">
        <v>120</v>
      </c>
      <c r="B12" s="44">
        <f>SUM(B4:B11)</f>
        <v>11</v>
      </c>
      <c r="C12" s="44">
        <f>SUM(C4:C11)</f>
        <v>11</v>
      </c>
      <c r="E12" s="44">
        <f>SUM(E4:E11)</f>
        <v>19</v>
      </c>
      <c r="F12" s="44">
        <f>SUM(F4:F11)</f>
        <v>19</v>
      </c>
      <c r="H12" s="44">
        <f>SUM(H4:H11)</f>
        <v>3</v>
      </c>
      <c r="I12" s="44">
        <f>SUM(I4:I11)</f>
        <v>3</v>
      </c>
      <c r="K12" s="45">
        <f>E12*B14</f>
        <v>5.7</v>
      </c>
      <c r="L12" s="44">
        <f>H12*B14</f>
        <v>0.89999999999999991</v>
      </c>
      <c r="M12" s="44">
        <f>(E12+H12)*B15</f>
        <v>6.6</v>
      </c>
    </row>
    <row r="13" spans="1:15" x14ac:dyDescent="0.25">
      <c r="K13" s="45"/>
    </row>
    <row r="14" spans="1:15" x14ac:dyDescent="0.25">
      <c r="A14" s="44" t="s">
        <v>50</v>
      </c>
      <c r="B14" s="44">
        <v>0.3</v>
      </c>
    </row>
    <row r="15" spans="1:15" x14ac:dyDescent="0.25">
      <c r="A15" s="48" t="s">
        <v>118</v>
      </c>
      <c r="B15" s="48">
        <v>0.3</v>
      </c>
    </row>
    <row r="16" spans="1:15" x14ac:dyDescent="0.25">
      <c r="O16" s="13" t="s">
        <v>176</v>
      </c>
    </row>
    <row r="17" spans="2:15" x14ac:dyDescent="0.25">
      <c r="O17" s="56" t="s">
        <v>103</v>
      </c>
    </row>
    <row r="18" spans="2:15" s="45" customFormat="1" x14ac:dyDescent="0.25">
      <c r="O18" s="13" t="s">
        <v>104</v>
      </c>
    </row>
    <row r="19" spans="2:15" s="45" customFormat="1" x14ac:dyDescent="0.25">
      <c r="O19" s="13"/>
    </row>
    <row r="20" spans="2:15" s="45" customFormat="1" x14ac:dyDescent="0.25">
      <c r="B20" s="51"/>
      <c r="C20" s="52"/>
      <c r="D20" s="52"/>
      <c r="E20" s="52"/>
      <c r="F20" s="52"/>
      <c r="G20" s="52"/>
      <c r="H20" s="52"/>
      <c r="I20" s="49"/>
      <c r="O20" s="10" t="s">
        <v>177</v>
      </c>
    </row>
    <row r="21" spans="2:15" x14ac:dyDescent="0.25">
      <c r="O21" s="10" t="s">
        <v>98</v>
      </c>
    </row>
    <row r="22" spans="2:15" x14ac:dyDescent="0.25">
      <c r="O22" s="57" t="s">
        <v>99</v>
      </c>
    </row>
    <row r="23" spans="2:15" x14ac:dyDescent="0.25">
      <c r="O23" s="10" t="s">
        <v>100</v>
      </c>
    </row>
    <row r="24" spans="2:15" x14ac:dyDescent="0.25">
      <c r="O24" s="10" t="s">
        <v>101</v>
      </c>
    </row>
    <row r="25" spans="2:15" x14ac:dyDescent="0.25">
      <c r="O25" s="10" t="s">
        <v>102</v>
      </c>
    </row>
    <row r="28" spans="2:15" x14ac:dyDescent="0.25">
      <c r="O28" s="12" t="s">
        <v>94</v>
      </c>
    </row>
    <row r="29" spans="2:15" x14ac:dyDescent="0.25">
      <c r="O29" s="58" t="s">
        <v>95</v>
      </c>
    </row>
    <row r="30" spans="2:15" x14ac:dyDescent="0.25">
      <c r="O30" s="12" t="s">
        <v>96</v>
      </c>
    </row>
    <row r="31" spans="2:15" x14ac:dyDescent="0.25">
      <c r="O31" s="12" t="s">
        <v>97</v>
      </c>
    </row>
  </sheetData>
  <mergeCells count="4">
    <mergeCell ref="B1:D1"/>
    <mergeCell ref="E1:G1"/>
    <mergeCell ref="H1:J1"/>
    <mergeCell ref="K1:L1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ShopWidget</vt:lpstr>
      <vt:lpstr>Saved Items</vt:lpstr>
      <vt:lpstr>Order History</vt:lpstr>
      <vt:lpstr>Saved Carts</vt:lpstr>
      <vt:lpstr>Share Cart</vt:lpstr>
      <vt:lpstr>Active Cart</vt:lpstr>
      <vt:lpstr>Checkout</vt:lpstr>
      <vt:lpstr>Avante</vt:lpstr>
      <vt:lpstr>Data Conversions</vt:lpstr>
      <vt:lpstr>AvanteRpts</vt:lpstr>
      <vt:lpstr>Open Questions</vt:lpstr>
      <vt:lpstr>Defs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Maloy</dc:creator>
  <cp:lastModifiedBy>Cathy MacRitchie</cp:lastModifiedBy>
  <cp:lastPrinted>2013-06-10T21:08:18Z</cp:lastPrinted>
  <dcterms:created xsi:type="dcterms:W3CDTF">2013-05-21T12:01:29Z</dcterms:created>
  <dcterms:modified xsi:type="dcterms:W3CDTF">2013-07-30T22:38:35Z</dcterms:modified>
</cp:coreProperties>
</file>