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90" yWindow="90" windowWidth="19320" windowHeight="9105" tabRatio="697"/>
  </bookViews>
  <sheets>
    <sheet name="Summary" sheetId="4" r:id="rId1"/>
    <sheet name="ShopWidget" sheetId="16" r:id="rId2"/>
    <sheet name="Saved Items" sheetId="7" r:id="rId3"/>
    <sheet name="Order History" sheetId="8" r:id="rId4"/>
    <sheet name="Saved Carts" sheetId="9" r:id="rId5"/>
    <sheet name="Share Cart" sheetId="6" r:id="rId6"/>
    <sheet name="Active Cart" sheetId="5" r:id="rId7"/>
    <sheet name="Checkout" sheetId="10" r:id="rId8"/>
    <sheet name="Avante" sheetId="18" r:id="rId9"/>
    <sheet name="Data Conversions" sheetId="11" r:id="rId10"/>
    <sheet name="Open Questions" sheetId="17" r:id="rId11"/>
    <sheet name="Defs" sheetId="12" r:id="rId12"/>
  </sheets>
  <calcPr calcId="145621"/>
</workbook>
</file>

<file path=xl/calcChain.xml><?xml version="1.0" encoding="utf-8"?>
<calcChain xmlns="http://schemas.openxmlformats.org/spreadsheetml/2006/main">
  <c r="E12" i="18" l="1"/>
  <c r="M12" i="18" s="1"/>
  <c r="H12" i="4" s="1"/>
  <c r="H12" i="18"/>
  <c r="L12" i="18" s="1"/>
  <c r="G12" i="4" s="1"/>
  <c r="E11" i="10"/>
  <c r="M11" i="10" s="1"/>
  <c r="H10" i="4" s="1"/>
  <c r="H11" i="10"/>
  <c r="L11" i="10" s="1"/>
  <c r="G10" i="4" s="1"/>
  <c r="I11" i="10"/>
  <c r="E10" i="4"/>
  <c r="F11" i="10"/>
  <c r="D10" i="4"/>
  <c r="C11" i="10"/>
  <c r="C10" i="4"/>
  <c r="I25" i="5"/>
  <c r="E9" i="4"/>
  <c r="F25" i="5"/>
  <c r="D9" i="4"/>
  <c r="C25" i="5"/>
  <c r="C9" i="4"/>
  <c r="D8" i="4"/>
  <c r="F7" i="4"/>
  <c r="F12" i="7"/>
  <c r="D5" i="4" s="1"/>
  <c r="C12" i="7"/>
  <c r="C5" i="4" s="1"/>
  <c r="B11" i="10"/>
  <c r="K10" i="11"/>
  <c r="F13" i="4" s="1"/>
  <c r="I10" i="11"/>
  <c r="E13" i="4" s="1"/>
  <c r="F10" i="11"/>
  <c r="D13" i="4" s="1"/>
  <c r="C10" i="11"/>
  <c r="C13" i="4" s="1"/>
  <c r="I12" i="18"/>
  <c r="F12" i="18"/>
  <c r="D12" i="4" s="1"/>
  <c r="C12" i="18"/>
  <c r="C12" i="4" s="1"/>
  <c r="B12" i="18"/>
  <c r="I9" i="9"/>
  <c r="E7" i="4" s="1"/>
  <c r="F9" i="9"/>
  <c r="D7" i="4" s="1"/>
  <c r="C9" i="9"/>
  <c r="C7" i="4" s="1"/>
  <c r="E9" i="8"/>
  <c r="M9" i="8" s="1"/>
  <c r="H6" i="4" s="1"/>
  <c r="H9" i="8"/>
  <c r="I9" i="8"/>
  <c r="E6" i="4" s="1"/>
  <c r="F9" i="8"/>
  <c r="D6" i="4" s="1"/>
  <c r="C9" i="8"/>
  <c r="C6" i="4" s="1"/>
  <c r="I12" i="7"/>
  <c r="E5" i="4" s="1"/>
  <c r="I13" i="6"/>
  <c r="E8" i="4" s="1"/>
  <c r="F13" i="6"/>
  <c r="C13" i="6"/>
  <c r="C8" i="4" s="1"/>
  <c r="E25" i="5"/>
  <c r="H25" i="5"/>
  <c r="L25" i="5" s="1"/>
  <c r="G9" i="4" s="1"/>
  <c r="E24" i="16"/>
  <c r="K24" i="16"/>
  <c r="F4" i="4" s="1"/>
  <c r="F24" i="16"/>
  <c r="D4" i="4" s="1"/>
  <c r="C24" i="16"/>
  <c r="C4" i="4" s="1"/>
  <c r="I24" i="16"/>
  <c r="E4" i="4" s="1"/>
  <c r="H24" i="16"/>
  <c r="L24" i="16" s="1"/>
  <c r="G4" i="4" s="1"/>
  <c r="B24" i="16"/>
  <c r="H10" i="11"/>
  <c r="L10" i="11" s="1"/>
  <c r="G13" i="4" s="1"/>
  <c r="E10" i="11"/>
  <c r="M10" i="11" s="1"/>
  <c r="H13" i="4" s="1"/>
  <c r="B10" i="11"/>
  <c r="E9" i="9"/>
  <c r="H9" i="9"/>
  <c r="M9" i="9" s="1"/>
  <c r="H7" i="4" s="1"/>
  <c r="L9" i="9"/>
  <c r="G7" i="4" s="1"/>
  <c r="B9" i="9"/>
  <c r="L9" i="8"/>
  <c r="G6" i="4" s="1"/>
  <c r="B9" i="8"/>
  <c r="B12" i="7"/>
  <c r="H12" i="7"/>
  <c r="L12" i="7" s="1"/>
  <c r="G5" i="4" s="1"/>
  <c r="E12" i="7"/>
  <c r="H13" i="6"/>
  <c r="E13" i="6"/>
  <c r="M13" i="6"/>
  <c r="H8" i="4" s="1"/>
  <c r="K13" i="6"/>
  <c r="F8" i="4" s="1"/>
  <c r="B13" i="6"/>
  <c r="B25" i="5"/>
  <c r="L13" i="6"/>
  <c r="G8" i="4" s="1"/>
  <c r="K25" i="5"/>
  <c r="F9" i="4" s="1"/>
  <c r="M24" i="16"/>
  <c r="H4" i="4" s="1"/>
  <c r="E12" i="4"/>
  <c r="M12" i="7"/>
  <c r="H5" i="4" s="1"/>
  <c r="K12" i="7"/>
  <c r="F5" i="4"/>
  <c r="K9" i="9"/>
  <c r="E33" i="4" l="1"/>
  <c r="E35" i="4" s="1"/>
  <c r="E36" i="4" s="1"/>
  <c r="G36" i="4" s="1"/>
  <c r="H33" i="4"/>
  <c r="C33" i="4"/>
  <c r="C35" i="4" s="1"/>
  <c r="C36" i="4" s="1"/>
  <c r="D33" i="4"/>
  <c r="D35" i="4" s="1"/>
  <c r="D36" i="4" s="1"/>
  <c r="G33" i="4"/>
  <c r="G35" i="4" s="1"/>
  <c r="M25" i="5"/>
  <c r="H9" i="4" s="1"/>
  <c r="K9" i="8"/>
  <c r="F6" i="4" s="1"/>
  <c r="K11" i="10"/>
  <c r="F10" i="4" s="1"/>
  <c r="K12" i="18"/>
  <c r="F12" i="4" s="1"/>
  <c r="F33" i="4" s="1"/>
  <c r="F35" i="4" s="1"/>
  <c r="F36" i="4" l="1"/>
</calcChain>
</file>

<file path=xl/sharedStrings.xml><?xml version="1.0" encoding="utf-8"?>
<sst xmlns="http://schemas.openxmlformats.org/spreadsheetml/2006/main" count="504" uniqueCount="187">
  <si>
    <t>Order History</t>
  </si>
  <si>
    <t>Saved Carts</t>
  </si>
  <si>
    <t>Active Cart</t>
  </si>
  <si>
    <t>Availability</t>
  </si>
  <si>
    <t>Task</t>
  </si>
  <si>
    <t>Design</t>
  </si>
  <si>
    <t>Avante</t>
  </si>
  <si>
    <t>UI</t>
  </si>
  <si>
    <t>UI Rework</t>
  </si>
  <si>
    <t>Price Breaks</t>
  </si>
  <si>
    <t>Freight</t>
  </si>
  <si>
    <t>Shared Item</t>
  </si>
  <si>
    <t>Item Search</t>
  </si>
  <si>
    <t>Quick Add</t>
  </si>
  <si>
    <t>My Account</t>
  </si>
  <si>
    <t>CE Web Integration</t>
  </si>
  <si>
    <t>Extended Desc</t>
  </si>
  <si>
    <t>Exp/Twit/???</t>
  </si>
  <si>
    <t>Pre Login Func</t>
  </si>
  <si>
    <t>Check Out</t>
  </si>
  <si>
    <t>Notifications</t>
  </si>
  <si>
    <t>Predictive Ordering</t>
  </si>
  <si>
    <t>Mktg/Fat Content</t>
  </si>
  <si>
    <t>#Weeks</t>
  </si>
  <si>
    <t>#Days</t>
  </si>
  <si>
    <t>Complete Date</t>
  </si>
  <si>
    <t>need clarification on what actually happens</t>
  </si>
  <si>
    <t>pretty much done</t>
  </si>
  <si>
    <t>no issues</t>
  </si>
  <si>
    <t>make sure design satisfies marketing reqs</t>
  </si>
  <si>
    <t>incomplete design</t>
  </si>
  <si>
    <t>Shipment Bundling</t>
  </si>
  <si>
    <t>Shipping Upcharges</t>
  </si>
  <si>
    <t>Avante Rpts</t>
  </si>
  <si>
    <t>Ashad Conversion</t>
  </si>
  <si>
    <t>Misc Avante Changes</t>
  </si>
  <si>
    <t>MOD item Descriptions</t>
  </si>
  <si>
    <t>Freight Dropdown</t>
  </si>
  <si>
    <t>Line Repricing</t>
  </si>
  <si>
    <t>Total Items</t>
  </si>
  <si>
    <t>Edit Qty</t>
  </si>
  <si>
    <t>Plate Upload / Display</t>
  </si>
  <si>
    <t>Repricing Clock</t>
  </si>
  <si>
    <t>Disabling Lines</t>
  </si>
  <si>
    <t>Special CE Handling</t>
  </si>
  <si>
    <t>Pricebreak display</t>
  </si>
  <si>
    <t>Replacing MOD items in Cart with new MOD items</t>
  </si>
  <si>
    <t>Returning Items for Cart display</t>
  </si>
  <si>
    <t>Overall Rework Factor</t>
  </si>
  <si>
    <t>included in Active Cart</t>
  </si>
  <si>
    <t>Saving &amp; Naming the Cart</t>
  </si>
  <si>
    <t>Validating Cart Names, CPU, &amp; Zip Code</t>
  </si>
  <si>
    <t>Build and Link to popup</t>
  </si>
  <si>
    <t>Build Top interface for To, CC, &amp; Subject</t>
  </si>
  <si>
    <t>Handle logo swapping for customer sharing</t>
  </si>
  <si>
    <t>These numbers assume this has been essentially worked out for share items.</t>
  </si>
  <si>
    <t>Return Data for MOD Items</t>
  </si>
  <si>
    <t>Build Price break display for Non customer sharing</t>
  </si>
  <si>
    <t>Build Price break drawer for markups.</t>
  </si>
  <si>
    <t>Saving Shared Cart Event</t>
  </si>
  <si>
    <t>Return the Saved items</t>
  </si>
  <si>
    <t>Modify results to handle master orders</t>
  </si>
  <si>
    <t>Complete Summary Popup</t>
  </si>
  <si>
    <t>Activating a saved cart</t>
  </si>
  <si>
    <t>Handling working with someone else's cart</t>
  </si>
  <si>
    <t>MOD items in Carts</t>
  </si>
  <si>
    <t>Data Conversions</t>
  </si>
  <si>
    <t>Catalog Codes</t>
  </si>
  <si>
    <t>Web Fields for Stock Items</t>
  </si>
  <si>
    <t>Quote Conversions to Saved Items</t>
  </si>
  <si>
    <t>Exp vs unexp/unconverted; reprice/new price; increment config; overlay saveditem</t>
  </si>
  <si>
    <t>this hasn't been included in other numbers</t>
  </si>
  <si>
    <t>Conversion of existing config records to new prod line-purge unconverted configs</t>
  </si>
  <si>
    <t>AV Rework</t>
  </si>
  <si>
    <t>#Resources</t>
  </si>
  <si>
    <t>Avante Programmers: Wayne, Joe, Janice @ 80%</t>
  </si>
  <si>
    <t>UI Programmers: Ed, Sal @ 80%</t>
  </si>
  <si>
    <t>QA/Test: Susan, Steve, Jim, Owen, Cathy, CE, Mktg</t>
  </si>
  <si>
    <t>Technical Designers: John, Judy @ 75% ; Jim, Cathy @ 25%</t>
  </si>
  <si>
    <t>Pre-live</t>
  </si>
  <si>
    <t>Various</t>
  </si>
  <si>
    <t>Ongonig</t>
  </si>
  <si>
    <t>Atlanta Production</t>
  </si>
  <si>
    <t>Design Hrs assume that David writes specs for mfg facility assignment &amp; BS/SW Rule changes</t>
  </si>
  <si>
    <t>I am looking for a list of processes that will require changes when the BAGS/SHEETING/FURN, etc</t>
  </si>
  <si>
    <t>product lines are combined into a single MOD product line.  This means that criteria numbers</t>
  </si>
  <si>
    <t>may change:</t>
  </si>
  <si>
    <t xml:space="preserve"> - Search IIPROCESS/BP/LDLIB/AVBP looking for CFQNA&lt;13,x&gt; extractions</t>
  </si>
  <si>
    <t xml:space="preserve"> - Search IIPROCESS/BP/LDLIB/AVBP looking for CFORDER&lt;13,x&gt; extractions</t>
  </si>
  <si>
    <t xml:space="preserve"> - Search IIPROCESS/BP/LDLIB/AVBP looking for CFBLDHDR&lt;10,x&gt; extractions</t>
  </si>
  <si>
    <t>Investigate what changes will be needed for the new FOB CODE "CPU".  I believe CPU (customer pickup)</t>
  </si>
  <si>
    <t xml:space="preserve">should follow the rules for COL/3PB in that they have no freight implications.  Be sure to check the </t>
  </si>
  <si>
    <t>freight quote/freight$ calculation programs to make sure that CPU will not go through this logic.</t>
  </si>
  <si>
    <t>Investigate what should happen with CPU credit card orders -- should they be handled like PPD?</t>
  </si>
  <si>
    <t>has been made:</t>
  </si>
  <si>
    <t xml:space="preserve"> - Timing - should this be done when updating Avante?  What if shipment hasn’t left building yet?</t>
  </si>
  <si>
    <t xml:space="preserve"> - What email address to use?</t>
  </si>
  <si>
    <t xml:space="preserve"> - What if customer doesn't accept emails?</t>
  </si>
  <si>
    <t xml:space="preserve"> - Should notifications be sent for all shipments?  CPU's?</t>
  </si>
  <si>
    <t>easy way to disable the other selections BAGS/SHEETING/TUBING/FURN from the screens?  Or should</t>
  </si>
  <si>
    <t>we bypass the screens entirely and only allow NS as an item number in this screen?</t>
  </si>
  <si>
    <t>Ongoing QA</t>
  </si>
  <si>
    <t>Status</t>
  </si>
  <si>
    <t>Status/Notes</t>
  </si>
  <si>
    <t>Quick Find Item</t>
  </si>
  <si>
    <t>Status as of 7/22/13</t>
  </si>
  <si>
    <t>Resp</t>
  </si>
  <si>
    <t>Group Validations</t>
  </si>
  <si>
    <t>ED</t>
  </si>
  <si>
    <t>Days</t>
  </si>
  <si>
    <t>Rem</t>
  </si>
  <si>
    <t>Rework</t>
  </si>
  <si>
    <t>Waiting for Preferences design -  zip code logic - how should it work</t>
  </si>
  <si>
    <t>QA</t>
  </si>
  <si>
    <t>Overall QA Factor</t>
  </si>
  <si>
    <t>In Progress</t>
  </si>
  <si>
    <t>Total Days</t>
  </si>
  <si>
    <t>JC</t>
  </si>
  <si>
    <t>ShopWidget</t>
  </si>
  <si>
    <t>??</t>
  </si>
  <si>
    <t>Ed - #3 on list</t>
  </si>
  <si>
    <t>WC</t>
  </si>
  <si>
    <t>JM</t>
  </si>
  <si>
    <t>Waiting for Avante programming to complete - Can I make a MOD and Range Changes (Stock and Market Place)</t>
  </si>
  <si>
    <t xml:space="preserve">no macchi; database cleanup; ui bug fixes; </t>
  </si>
  <si>
    <t>JBM</t>
  </si>
  <si>
    <t>JP</t>
  </si>
  <si>
    <t>Ed - #3 on list, PopUp, Sustitutions - quesiton on return from sub page, Data Validation</t>
  </si>
  <si>
    <t xml:space="preserve"> </t>
  </si>
  <si>
    <t>Originally we had a line item for Results on the Summary page.  Having reviewed the Shop/Results area with Ed we combined all incomplete functions into one page called ShopWidget.   Need to review with JP to be sure there is no missing functionality.</t>
  </si>
  <si>
    <t>TBDesigned</t>
  </si>
  <si>
    <t>MOD Item Pricing and Price Breaks</t>
  </si>
  <si>
    <t>Marketplace Import Pricing</t>
  </si>
  <si>
    <t>Marketplace Domestic Pricing</t>
  </si>
  <si>
    <t>JA</t>
  </si>
  <si>
    <t>Mostly there, some final design work needed.</t>
  </si>
  <si>
    <t>Create Quote-question/answer xref</t>
  </si>
  <si>
    <t>Create Quote-"non" input answers</t>
  </si>
  <si>
    <t>Create Quote-final update</t>
  </si>
  <si>
    <t>Can We Make a Mod</t>
  </si>
  <si>
    <t>Tableize Range Values</t>
  </si>
  <si>
    <t>Share Cart</t>
  </si>
  <si>
    <t>Dates as of Prev Week</t>
  </si>
  <si>
    <t>Delete Item Function</t>
  </si>
  <si>
    <t>Deleting Saved Carts</t>
  </si>
  <si>
    <t>Sharing Carts</t>
  </si>
  <si>
    <t>Preferences</t>
  </si>
  <si>
    <t>Can carts be deleted by anyone other than the user</t>
  </si>
  <si>
    <t>Share-Subject line expiration date</t>
  </si>
  <si>
    <t>SM</t>
  </si>
  <si>
    <t>Save-Add location work</t>
  </si>
  <si>
    <t>Save-Add my part number logic</t>
  </si>
  <si>
    <t>Save-Save items to the database</t>
  </si>
  <si>
    <t>Return Filtering tags -location and product</t>
  </si>
  <si>
    <t>Finish Popup - html</t>
  </si>
  <si>
    <t>Filtering Functionality</t>
  </si>
  <si>
    <t>Finish Grid</t>
  </si>
  <si>
    <t>Returning Saved Item to Shop Widget</t>
  </si>
  <si>
    <t>Saved Items</t>
  </si>
  <si>
    <t>Create MOD Configuration</t>
  </si>
  <si>
    <t>N/A</t>
  </si>
  <si>
    <t>Quote and Ack Forms</t>
  </si>
  <si>
    <t>JA/JP</t>
  </si>
  <si>
    <t>Sheeting Gusset Type</t>
  </si>
  <si>
    <t>Adding Slit gusset/Slit Center-diff UI handling. Wind question has been removed</t>
  </si>
  <si>
    <t>CE Request System Interface</t>
  </si>
  <si>
    <t>Request Sys-new types/direction, multiple requests creation for bundling and multiple sessions</t>
  </si>
  <si>
    <t xml:space="preserve">Inside Deliv,tailgate,liftgate and Export Pallet Charges  -  </t>
  </si>
  <si>
    <t>No change to form layouts. Continue to use for NS quotes/orders &amp; sample orders. Link from web to Avante for faxed ackn. Link from Avante to Web to re-send Order Ackn after changes. Add checkout shipping upcharges,  - determine if we should show details or No Detail/show below subtotal. Investigate handling Master order numbers on optio forms.</t>
  </si>
  <si>
    <t>***Investigate/writeup design to only allow NS Made/Buy quotes to be entered via QUO4000.  Is there an</t>
  </si>
  <si>
    <t>***Investigate how 'shipping notifications' could be sent to customers notifying them that their shipment</t>
  </si>
  <si>
    <r>
      <t xml:space="preserve">Incomplete List: </t>
    </r>
    <r>
      <rPr>
        <sz val="11"/>
        <color indexed="17"/>
        <rFont val="Calibri"/>
        <family val="2"/>
      </rPr>
      <t>***QUO4000-only NS</t>
    </r>
    <r>
      <rPr>
        <sz val="11"/>
        <rFont val="Calibri"/>
        <family val="2"/>
      </rPr>
      <t xml:space="preserve">,  </t>
    </r>
    <r>
      <rPr>
        <sz val="11"/>
        <color indexed="12"/>
        <rFont val="Calibri"/>
        <family val="2"/>
      </rPr>
      <t>***New FOB Cd 'CPU',</t>
    </r>
    <r>
      <rPr>
        <sz val="11"/>
        <rFont val="Calibri"/>
        <family val="2"/>
      </rPr>
      <t xml:space="preserve"> </t>
    </r>
    <r>
      <rPr>
        <sz val="11"/>
        <color indexed="10"/>
        <rFont val="Calibri"/>
        <family val="2"/>
      </rPr>
      <t>*** Shipping Notifications</t>
    </r>
  </si>
  <si>
    <t>Changing Existing Quotes</t>
  </si>
  <si>
    <t>Converting Quotes to Sales Orders</t>
  </si>
  <si>
    <t>ASK IF  CE REQUEST SYSTEM IS INCLUDED IN THESE NUMBERS</t>
  </si>
  <si>
    <t>INPROG</t>
  </si>
  <si>
    <t>**</t>
  </si>
  <si>
    <t>** Not Started - Needs Design and Programming - Hrs Estimated without Design</t>
  </si>
  <si>
    <t>Complete Tracking Popup for all Carriers</t>
  </si>
  <si>
    <t>Checkout</t>
  </si>
  <si>
    <t>***Due to configuration criteria changes/part# changes</t>
  </si>
  <si>
    <t>***Investigate what Avante Reports/Processes are using configurator files to extract data.</t>
  </si>
  <si>
    <t>Creating Master/Sub Orders</t>
  </si>
  <si>
    <t>creating multiple orders</t>
  </si>
  <si>
    <t>** added 4 days to create new common variables on 8/1</t>
  </si>
  <si>
    <t>*waiting for rpc</t>
  </si>
  <si>
    <t>waiting for technical design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</si>
</sst>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11"/>
      <color indexed="10"/>
      <name val="Calibri"/>
      <family val="2"/>
    </font>
    <font>
      <sz val="11"/>
      <color indexed="17"/>
      <name val="Calibri"/>
      <family val="2"/>
    </font>
    <font>
      <sz val="11"/>
      <color indexed="12"/>
      <name val="Calibri"/>
      <family val="2"/>
    </font>
    <font>
      <sz val="11"/>
      <color indexed="10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color indexed="17"/>
      <name val="Calibri"/>
      <family val="2"/>
    </font>
    <font>
      <sz val="11"/>
      <color indexed="10"/>
      <name val="Calibri"/>
      <family val="2"/>
    </font>
    <font>
      <sz val="11"/>
      <color indexed="12"/>
      <name val="Calibri"/>
      <family val="2"/>
    </font>
    <font>
      <sz val="11"/>
      <color indexed="2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</borders>
  <cellStyleXfs count="1">
    <xf numFmtId="0" fontId="0" fillId="0" borderId="0"/>
  </cellStyleXfs>
  <cellXfs count="153">
    <xf numFmtId="0" fontId="0" fillId="0" borderId="0" xfId="0"/>
    <xf numFmtId="0" fontId="0" fillId="0" borderId="0" xfId="0" applyAlignment="1">
      <alignment wrapText="1"/>
    </xf>
    <xf numFmtId="14" fontId="0" fillId="0" borderId="0" xfId="0" applyNumberFormat="1"/>
    <xf numFmtId="14" fontId="0" fillId="0" borderId="0" xfId="0" applyNumberFormat="1" applyAlignment="1">
      <alignment horizontal="center"/>
    </xf>
    <xf numFmtId="0" fontId="2" fillId="0" borderId="0" xfId="0" applyFont="1"/>
    <xf numFmtId="0" fontId="2" fillId="0" borderId="0" xfId="0" applyFont="1" applyAlignment="1">
      <alignment wrapText="1"/>
    </xf>
    <xf numFmtId="2" fontId="0" fillId="0" borderId="0" xfId="0" applyNumberFormat="1" applyAlignment="1">
      <alignment horizontal="right"/>
    </xf>
    <xf numFmtId="2" fontId="2" fillId="0" borderId="0" xfId="0" applyNumberFormat="1" applyFont="1" applyAlignment="1">
      <alignment horizontal="right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/>
    </xf>
    <xf numFmtId="0" fontId="0" fillId="0" borderId="1" xfId="0" applyBorder="1"/>
    <xf numFmtId="0" fontId="0" fillId="0" borderId="0" xfId="0" applyBorder="1"/>
    <xf numFmtId="0" fontId="2" fillId="0" borderId="1" xfId="0" applyFont="1" applyBorder="1"/>
    <xf numFmtId="0" fontId="6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7" fillId="0" borderId="0" xfId="0" applyFont="1"/>
    <xf numFmtId="0" fontId="8" fillId="0" borderId="0" xfId="0" applyFont="1"/>
    <xf numFmtId="0" fontId="7" fillId="0" borderId="0" xfId="0" applyFont="1" applyBorder="1"/>
    <xf numFmtId="0" fontId="7" fillId="0" borderId="0" xfId="0" applyFont="1" applyFill="1" applyBorder="1"/>
    <xf numFmtId="0" fontId="7" fillId="0" borderId="0" xfId="0" applyFont="1" applyAlignment="1">
      <alignment wrapText="1"/>
    </xf>
    <xf numFmtId="0" fontId="7" fillId="0" borderId="0" xfId="0" applyFont="1" applyBorder="1" applyAlignment="1">
      <alignment wrapText="1"/>
    </xf>
    <xf numFmtId="0" fontId="7" fillId="0" borderId="2" xfId="0" applyFont="1" applyBorder="1"/>
    <xf numFmtId="0" fontId="7" fillId="0" borderId="2" xfId="0" applyFont="1" applyFill="1" applyBorder="1"/>
    <xf numFmtId="0" fontId="7" fillId="0" borderId="3" xfId="0" applyFont="1" applyBorder="1"/>
    <xf numFmtId="0" fontId="7" fillId="0" borderId="3" xfId="0" applyFont="1" applyBorder="1" applyAlignment="1">
      <alignment horizontal="center"/>
    </xf>
    <xf numFmtId="0" fontId="7" fillId="0" borderId="3" xfId="0" applyFont="1" applyFill="1" applyBorder="1"/>
    <xf numFmtId="0" fontId="6" fillId="0" borderId="2" xfId="0" applyFont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7" fillId="0" borderId="4" xfId="0" applyFont="1" applyBorder="1"/>
    <xf numFmtId="0" fontId="7" fillId="0" borderId="4" xfId="0" applyFont="1" applyBorder="1"/>
    <xf numFmtId="0" fontId="7" fillId="0" borderId="4" xfId="0" applyFont="1" applyFill="1" applyBorder="1"/>
    <xf numFmtId="0" fontId="7" fillId="0" borderId="5" xfId="0" applyFont="1" applyBorder="1"/>
    <xf numFmtId="0" fontId="7" fillId="0" borderId="5" xfId="0" applyFont="1" applyFill="1" applyBorder="1"/>
    <xf numFmtId="0" fontId="6" fillId="0" borderId="1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7" xfId="0" applyFont="1" applyBorder="1"/>
    <xf numFmtId="0" fontId="7" fillId="0" borderId="7" xfId="0" applyFont="1" applyFill="1" applyBorder="1"/>
    <xf numFmtId="0" fontId="7" fillId="0" borderId="6" xfId="0" applyFont="1" applyFill="1" applyBorder="1"/>
    <xf numFmtId="0" fontId="7" fillId="0" borderId="8" xfId="0" applyFont="1" applyBorder="1"/>
    <xf numFmtId="0" fontId="7" fillId="0" borderId="1" xfId="0" applyFont="1" applyBorder="1"/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6" fillId="0" borderId="6" xfId="0" applyFont="1" applyBorder="1" applyAlignment="1">
      <alignment horizontal="center" wrapText="1"/>
    </xf>
    <xf numFmtId="0" fontId="6" fillId="0" borderId="9" xfId="0" applyFont="1" applyBorder="1" applyAlignment="1">
      <alignment horizontal="center" wrapText="1"/>
    </xf>
    <xf numFmtId="0" fontId="6" fillId="0" borderId="10" xfId="0" applyFont="1" applyBorder="1" applyAlignment="1">
      <alignment horizontal="center" wrapText="1"/>
    </xf>
    <xf numFmtId="0" fontId="7" fillId="0" borderId="10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6" fillId="0" borderId="0" xfId="0" applyFont="1" applyBorder="1" applyAlignment="1" applyProtection="1">
      <alignment horizontal="center" vertical="top"/>
      <protection locked="0"/>
    </xf>
    <xf numFmtId="0" fontId="6" fillId="0" borderId="0" xfId="0" applyFont="1" applyBorder="1" applyAlignment="1" applyProtection="1">
      <alignment horizontal="left" vertical="top"/>
      <protection locked="0"/>
    </xf>
    <xf numFmtId="0" fontId="6" fillId="0" borderId="2" xfId="0" applyFont="1" applyBorder="1" applyAlignment="1" applyProtection="1">
      <alignment horizontal="left" vertical="top"/>
      <protection locked="0"/>
    </xf>
    <xf numFmtId="0" fontId="7" fillId="0" borderId="2" xfId="0" applyFont="1" applyBorder="1" applyAlignment="1" applyProtection="1">
      <alignment horizontal="left" vertical="top"/>
      <protection locked="0"/>
    </xf>
    <xf numFmtId="0" fontId="7" fillId="0" borderId="4" xfId="0" applyFont="1" applyBorder="1" applyAlignment="1" applyProtection="1">
      <alignment horizontal="left" vertical="top"/>
      <protection locked="0"/>
    </xf>
    <xf numFmtId="0" fontId="7" fillId="0" borderId="2" xfId="0" applyFont="1" applyBorder="1" applyAlignment="1" applyProtection="1">
      <alignment horizontal="left" vertical="top" wrapText="1"/>
      <protection locked="0"/>
    </xf>
    <xf numFmtId="0" fontId="7" fillId="0" borderId="4" xfId="0" applyFont="1" applyBorder="1" applyAlignment="1" applyProtection="1">
      <alignment horizontal="left" vertical="top" wrapText="1"/>
      <protection locked="0"/>
    </xf>
    <xf numFmtId="0" fontId="7" fillId="0" borderId="5" xfId="0" applyFont="1" applyBorder="1" applyAlignment="1" applyProtection="1">
      <alignment horizontal="left" vertical="top"/>
      <protection locked="0"/>
    </xf>
    <xf numFmtId="0" fontId="7" fillId="0" borderId="0" xfId="0" applyFont="1" applyBorder="1" applyAlignment="1" applyProtection="1">
      <alignment horizontal="left" vertical="top"/>
      <protection locked="0"/>
    </xf>
    <xf numFmtId="0" fontId="7" fillId="0" borderId="0" xfId="0" applyFont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0" xfId="0" applyFont="1" applyAlignment="1">
      <alignment horizontal="center" wrapText="1"/>
    </xf>
    <xf numFmtId="0" fontId="7" fillId="0" borderId="1" xfId="0" applyFont="1" applyBorder="1"/>
    <xf numFmtId="0" fontId="7" fillId="0" borderId="0" xfId="0" applyFont="1" applyAlignment="1">
      <alignment wrapText="1"/>
    </xf>
    <xf numFmtId="2" fontId="7" fillId="0" borderId="0" xfId="0" applyNumberFormat="1" applyFont="1" applyAlignment="1">
      <alignment horizontal="right"/>
    </xf>
    <xf numFmtId="0" fontId="0" fillId="0" borderId="1" xfId="0" applyBorder="1"/>
    <xf numFmtId="0" fontId="0" fillId="0" borderId="9" xfId="0" applyBorder="1"/>
    <xf numFmtId="0" fontId="7" fillId="0" borderId="9" xfId="0" applyFont="1" applyBorder="1"/>
    <xf numFmtId="0" fontId="6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7" fillId="0" borderId="12" xfId="0" applyFont="1" applyBorder="1"/>
    <xf numFmtId="0" fontId="7" fillId="0" borderId="13" xfId="0" applyFont="1" applyBorder="1"/>
    <xf numFmtId="0" fontId="7" fillId="0" borderId="14" xfId="0" applyFont="1" applyBorder="1"/>
    <xf numFmtId="2" fontId="7" fillId="0" borderId="0" xfId="0" applyNumberFormat="1" applyFont="1" applyAlignment="1">
      <alignment horizontal="right"/>
    </xf>
    <xf numFmtId="0" fontId="7" fillId="2" borderId="2" xfId="0" applyFont="1" applyFill="1" applyBorder="1"/>
    <xf numFmtId="0" fontId="7" fillId="2" borderId="4" xfId="0" applyFont="1" applyFill="1" applyBorder="1"/>
    <xf numFmtId="0" fontId="0" fillId="0" borderId="15" xfId="0" applyBorder="1"/>
    <xf numFmtId="0" fontId="0" fillId="0" borderId="8" xfId="0" applyBorder="1"/>
    <xf numFmtId="0" fontId="0" fillId="0" borderId="16" xfId="0" applyBorder="1"/>
    <xf numFmtId="0" fontId="0" fillId="0" borderId="5" xfId="0" applyBorder="1"/>
    <xf numFmtId="0" fontId="0" fillId="0" borderId="11" xfId="0" applyBorder="1"/>
    <xf numFmtId="0" fontId="6" fillId="0" borderId="15" xfId="0" applyFont="1" applyBorder="1" applyAlignment="1">
      <alignment horizontal="center"/>
    </xf>
    <xf numFmtId="0" fontId="6" fillId="0" borderId="9" xfId="0" applyFont="1" applyBorder="1" applyAlignment="1">
      <alignment wrapText="1"/>
    </xf>
    <xf numFmtId="0" fontId="6" fillId="0" borderId="17" xfId="0" applyFont="1" applyBorder="1" applyAlignment="1">
      <alignment horizontal="center"/>
    </xf>
    <xf numFmtId="0" fontId="6" fillId="0" borderId="10" xfId="0" applyFont="1" applyBorder="1" applyAlignment="1">
      <alignment wrapText="1"/>
    </xf>
    <xf numFmtId="0" fontId="7" fillId="0" borderId="18" xfId="0" applyFont="1" applyBorder="1"/>
    <xf numFmtId="0" fontId="7" fillId="0" borderId="3" xfId="0" applyFont="1" applyBorder="1" applyAlignment="1"/>
    <xf numFmtId="0" fontId="7" fillId="0" borderId="18" xfId="0" applyFont="1" applyFill="1" applyBorder="1"/>
    <xf numFmtId="0" fontId="7" fillId="0" borderId="3" xfId="0" applyFont="1" applyFill="1" applyBorder="1" applyAlignment="1"/>
    <xf numFmtId="0" fontId="7" fillId="0" borderId="12" xfId="0" applyFont="1" applyFill="1" applyBorder="1"/>
    <xf numFmtId="0" fontId="7" fillId="0" borderId="19" xfId="0" applyFont="1" applyFill="1" applyBorder="1"/>
    <xf numFmtId="0" fontId="7" fillId="0" borderId="13" xfId="0" applyFont="1" applyFill="1" applyBorder="1"/>
    <xf numFmtId="0" fontId="7" fillId="0" borderId="14" xfId="0" applyFont="1" applyFill="1" applyBorder="1" applyAlignment="1"/>
    <xf numFmtId="0" fontId="7" fillId="0" borderId="14" xfId="0" applyFont="1" applyFill="1" applyBorder="1"/>
    <xf numFmtId="0" fontId="7" fillId="0" borderId="15" xfId="0" applyFont="1" applyBorder="1"/>
    <xf numFmtId="0" fontId="7" fillId="0" borderId="9" xfId="0" applyFont="1" applyBorder="1" applyAlignment="1"/>
    <xf numFmtId="0" fontId="7" fillId="0" borderId="16" xfId="0" applyFont="1" applyBorder="1"/>
    <xf numFmtId="0" fontId="7" fillId="0" borderId="11" xfId="0" applyFont="1" applyBorder="1"/>
    <xf numFmtId="0" fontId="7" fillId="0" borderId="4" xfId="0" applyFont="1" applyBorder="1" applyAlignment="1">
      <alignment wrapText="1"/>
    </xf>
    <xf numFmtId="0" fontId="7" fillId="0" borderId="19" xfId="0" applyFont="1" applyBorder="1"/>
    <xf numFmtId="0" fontId="7" fillId="0" borderId="13" xfId="0" applyFont="1" applyBorder="1" applyAlignment="1">
      <alignment wrapText="1"/>
    </xf>
    <xf numFmtId="0" fontId="6" fillId="0" borderId="15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7" xfId="0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/>
    </xf>
    <xf numFmtId="0" fontId="7" fillId="0" borderId="16" xfId="0" applyFont="1" applyFill="1" applyBorder="1"/>
    <xf numFmtId="0" fontId="7" fillId="0" borderId="8" xfId="0" applyFont="1" applyFill="1" applyBorder="1"/>
    <xf numFmtId="0" fontId="7" fillId="0" borderId="15" xfId="0" applyFont="1" applyFill="1" applyBorder="1"/>
    <xf numFmtId="0" fontId="7" fillId="0" borderId="1" xfId="0" applyFont="1" applyFill="1" applyBorder="1"/>
    <xf numFmtId="0" fontId="7" fillId="0" borderId="7" xfId="0" applyFont="1" applyBorder="1" applyAlignment="1">
      <alignment horizontal="left"/>
    </xf>
    <xf numFmtId="0" fontId="7" fillId="0" borderId="7" xfId="0" applyFont="1" applyFill="1" applyBorder="1" applyAlignment="1">
      <alignment horizontal="left"/>
    </xf>
    <xf numFmtId="0" fontId="7" fillId="0" borderId="12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 vertical="top"/>
    </xf>
    <xf numFmtId="0" fontId="7" fillId="0" borderId="1" xfId="0" applyFont="1" applyBorder="1" applyAlignment="1">
      <alignment vertical="top"/>
    </xf>
    <xf numFmtId="2" fontId="7" fillId="0" borderId="0" xfId="0" applyNumberFormat="1" applyFont="1" applyBorder="1" applyAlignment="1">
      <alignment horizontal="right"/>
    </xf>
    <xf numFmtId="2" fontId="7" fillId="0" borderId="1" xfId="0" applyNumberFormat="1" applyFont="1" applyBorder="1" applyAlignment="1">
      <alignment horizontal="right"/>
    </xf>
    <xf numFmtId="2" fontId="7" fillId="0" borderId="15" xfId="0" applyNumberFormat="1" applyFont="1" applyBorder="1" applyAlignment="1">
      <alignment horizontal="right"/>
    </xf>
    <xf numFmtId="0" fontId="6" fillId="0" borderId="6" xfId="0" applyFont="1" applyBorder="1" applyAlignment="1">
      <alignment horizontal="center" vertical="top"/>
    </xf>
    <xf numFmtId="0" fontId="7" fillId="0" borderId="7" xfId="0" applyFont="1" applyBorder="1" applyAlignment="1">
      <alignment vertical="top"/>
    </xf>
    <xf numFmtId="0" fontId="7" fillId="0" borderId="8" xfId="0" applyFont="1" applyBorder="1" applyAlignment="1">
      <alignment vertical="top"/>
    </xf>
    <xf numFmtId="0" fontId="8" fillId="0" borderId="3" xfId="0" applyFont="1" applyBorder="1" applyAlignment="1">
      <alignment wrapText="1"/>
    </xf>
    <xf numFmtId="0" fontId="3" fillId="0" borderId="9" xfId="0" applyFont="1" applyBorder="1"/>
    <xf numFmtId="0" fontId="9" fillId="0" borderId="9" xfId="0" applyFont="1" applyBorder="1"/>
    <xf numFmtId="0" fontId="2" fillId="0" borderId="9" xfId="0" applyFont="1" applyBorder="1"/>
    <xf numFmtId="0" fontId="10" fillId="0" borderId="9" xfId="0" applyFont="1" applyBorder="1"/>
    <xf numFmtId="0" fontId="4" fillId="0" borderId="9" xfId="0" applyFont="1" applyBorder="1"/>
    <xf numFmtId="0" fontId="11" fillId="0" borderId="9" xfId="0" applyFont="1" applyBorder="1"/>
    <xf numFmtId="0" fontId="12" fillId="0" borderId="0" xfId="0" applyFont="1"/>
    <xf numFmtId="0" fontId="12" fillId="0" borderId="3" xfId="0" applyFont="1" applyBorder="1" applyAlignment="1">
      <alignment wrapText="1"/>
    </xf>
    <xf numFmtId="0" fontId="5" fillId="0" borderId="1" xfId="0" applyFont="1" applyBorder="1"/>
    <xf numFmtId="0" fontId="5" fillId="0" borderId="9" xfId="0" applyFont="1" applyBorder="1"/>
    <xf numFmtId="2" fontId="5" fillId="0" borderId="0" xfId="0" applyNumberFormat="1" applyFont="1" applyBorder="1" applyAlignment="1">
      <alignment horizontal="right"/>
    </xf>
    <xf numFmtId="2" fontId="5" fillId="0" borderId="1" xfId="0" applyNumberFormat="1" applyFont="1" applyBorder="1" applyAlignment="1">
      <alignment horizontal="right"/>
    </xf>
    <xf numFmtId="2" fontId="5" fillId="0" borderId="15" xfId="0" applyNumberFormat="1" applyFont="1" applyBorder="1" applyAlignment="1">
      <alignment horizontal="right"/>
    </xf>
    <xf numFmtId="0" fontId="8" fillId="0" borderId="7" xfId="0" applyFont="1" applyBorder="1"/>
    <xf numFmtId="0" fontId="7" fillId="0" borderId="3" xfId="0" applyFont="1" applyFill="1" applyBorder="1" applyAlignment="1">
      <alignment horizontal="center"/>
    </xf>
    <xf numFmtId="0" fontId="7" fillId="0" borderId="14" xfId="0" applyFont="1" applyFill="1" applyBorder="1" applyAlignment="1">
      <alignment horizontal="center"/>
    </xf>
    <xf numFmtId="0" fontId="7" fillId="0" borderId="11" xfId="0" applyFont="1" applyBorder="1" applyAlignment="1"/>
    <xf numFmtId="0" fontId="2" fillId="0" borderId="0" xfId="0" applyFont="1"/>
    <xf numFmtId="0" fontId="2" fillId="0" borderId="1" xfId="0" applyFont="1" applyBorder="1"/>
    <xf numFmtId="2" fontId="2" fillId="0" borderId="0" xfId="0" applyNumberFormat="1" applyFont="1" applyAlignment="1">
      <alignment horizontal="right"/>
    </xf>
    <xf numFmtId="0" fontId="2" fillId="0" borderId="0" xfId="0" applyFont="1" applyAlignment="1">
      <alignment wrapText="1"/>
    </xf>
    <xf numFmtId="0" fontId="7" fillId="3" borderId="2" xfId="0" applyFont="1" applyFill="1" applyBorder="1"/>
    <xf numFmtId="0" fontId="7" fillId="4" borderId="4" xfId="0" applyFont="1" applyFill="1" applyBorder="1"/>
    <xf numFmtId="0" fontId="7" fillId="5" borderId="4" xfId="0" applyFont="1" applyFill="1" applyBorder="1"/>
    <xf numFmtId="0" fontId="6" fillId="0" borderId="0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6" fillId="0" borderId="15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tabSelected="1" workbookViewId="0">
      <pane xSplit="1" ySplit="2" topLeftCell="B18" activePane="bottomRight" state="frozen"/>
      <selection pane="topRight" activeCell="B1" sqref="B1"/>
      <selection pane="bottomLeft" activeCell="A2" sqref="A2"/>
      <selection pane="bottomRight" activeCell="H38" sqref="H38"/>
    </sheetView>
  </sheetViews>
  <sheetFormatPr defaultColWidth="17.85546875" defaultRowHeight="15" x14ac:dyDescent="0.25"/>
  <cols>
    <col min="1" max="1" width="20.85546875" bestFit="1" customWidth="1"/>
    <col min="2" max="2" width="12.28515625" style="10" bestFit="1" customWidth="1"/>
    <col min="3" max="7" width="10.7109375" bestFit="1" customWidth="1"/>
    <col min="8" max="8" width="11.5703125" bestFit="1" customWidth="1"/>
    <col min="9" max="9" width="55" style="1" bestFit="1" customWidth="1"/>
    <col min="10" max="10" width="26.5703125" bestFit="1" customWidth="1"/>
  </cols>
  <sheetData>
    <row r="1" spans="1:9" s="15" customFormat="1" x14ac:dyDescent="0.25">
      <c r="A1" s="34" t="s">
        <v>105</v>
      </c>
      <c r="B1" s="64"/>
      <c r="I1" s="65"/>
    </row>
    <row r="2" spans="1:9" s="61" customFormat="1" x14ac:dyDescent="0.25">
      <c r="A2" s="61" t="s">
        <v>4</v>
      </c>
      <c r="B2" s="62" t="s">
        <v>102</v>
      </c>
      <c r="C2" s="61" t="s">
        <v>5</v>
      </c>
      <c r="D2" s="61" t="s">
        <v>6</v>
      </c>
      <c r="E2" s="61" t="s">
        <v>7</v>
      </c>
      <c r="F2" s="61" t="s">
        <v>73</v>
      </c>
      <c r="G2" s="61" t="s">
        <v>8</v>
      </c>
      <c r="H2" s="61" t="s">
        <v>101</v>
      </c>
      <c r="I2" s="63"/>
    </row>
    <row r="3" spans="1:9" s="15" customFormat="1" x14ac:dyDescent="0.25">
      <c r="B3" s="64"/>
      <c r="I3" s="65"/>
    </row>
    <row r="4" spans="1:9" s="15" customFormat="1" x14ac:dyDescent="0.25">
      <c r="A4" s="15" t="s">
        <v>118</v>
      </c>
      <c r="B4" s="64" t="s">
        <v>115</v>
      </c>
      <c r="C4" s="66">
        <f>ShopWidget!C24</f>
        <v>10.7</v>
      </c>
      <c r="D4" s="66">
        <f>ShopWidget!F24</f>
        <v>31.5</v>
      </c>
      <c r="E4" s="66">
        <f>ShopWidget!I24</f>
        <v>14.6</v>
      </c>
      <c r="F4" s="66">
        <f>ShopWidget!K24</f>
        <v>12.45</v>
      </c>
      <c r="G4" s="66">
        <f>ShopWidget!L24</f>
        <v>4.38</v>
      </c>
      <c r="H4" s="66">
        <f>ShopWidget!M24</f>
        <v>16.829999999999998</v>
      </c>
      <c r="I4" s="65" t="s">
        <v>124</v>
      </c>
    </row>
    <row r="5" spans="1:9" s="15" customFormat="1" x14ac:dyDescent="0.25">
      <c r="A5" s="15" t="s">
        <v>158</v>
      </c>
      <c r="B5" s="64" t="s">
        <v>115</v>
      </c>
      <c r="C5" s="75">
        <f>'Saved Items'!C12</f>
        <v>0</v>
      </c>
      <c r="D5" s="66">
        <f>'Saved Items'!F12</f>
        <v>0</v>
      </c>
      <c r="E5" s="75">
        <f>'Saved Items'!I12</f>
        <v>3.05</v>
      </c>
      <c r="F5" s="66">
        <f>'Saved Items'!K12</f>
        <v>0</v>
      </c>
      <c r="G5" s="75">
        <f>'Saved Items'!L12</f>
        <v>0.98999999999999988</v>
      </c>
      <c r="H5" s="75">
        <f>'Saved Items'!M12</f>
        <v>0.98999999999999988</v>
      </c>
      <c r="I5" s="65"/>
    </row>
    <row r="6" spans="1:9" s="15" customFormat="1" x14ac:dyDescent="0.25">
      <c r="A6" s="15" t="s">
        <v>0</v>
      </c>
      <c r="B6" s="64" t="s">
        <v>115</v>
      </c>
      <c r="C6" s="75">
        <f>'Order History'!C9</f>
        <v>2</v>
      </c>
      <c r="D6" s="75">
        <f>'Order History'!F9</f>
        <v>2</v>
      </c>
      <c r="E6" s="75">
        <f>'Order History'!I9</f>
        <v>3.4000000000000004</v>
      </c>
      <c r="F6" s="75">
        <f>'Order History'!K9</f>
        <v>0.6</v>
      </c>
      <c r="G6" s="75">
        <f>'Order History'!L9</f>
        <v>1.02</v>
      </c>
      <c r="H6" s="75">
        <f>'Order History'!M9</f>
        <v>1.62</v>
      </c>
      <c r="I6" s="65"/>
    </row>
    <row r="7" spans="1:9" s="15" customFormat="1" x14ac:dyDescent="0.25">
      <c r="A7" s="15" t="s">
        <v>1</v>
      </c>
      <c r="B7" s="64" t="s">
        <v>115</v>
      </c>
      <c r="C7" s="75">
        <f>'Saved Carts'!C9</f>
        <v>3.5</v>
      </c>
      <c r="D7" s="75">
        <f>'Saved Carts'!F9</f>
        <v>3</v>
      </c>
      <c r="E7" s="75">
        <f>'Saved Carts'!I9</f>
        <v>2</v>
      </c>
      <c r="F7" s="75">
        <f>'Saved Carts'!K9</f>
        <v>0.89999999999999991</v>
      </c>
      <c r="G7" s="75">
        <f>'Saved Carts'!L9</f>
        <v>1.05</v>
      </c>
      <c r="H7" s="75">
        <f>'Saved Carts'!M9</f>
        <v>1.95</v>
      </c>
      <c r="I7" s="65"/>
    </row>
    <row r="8" spans="1:9" s="15" customFormat="1" x14ac:dyDescent="0.25">
      <c r="A8" s="15" t="s">
        <v>141</v>
      </c>
      <c r="B8" s="64" t="s">
        <v>115</v>
      </c>
      <c r="C8" s="75">
        <f>'Share Cart'!C13</f>
        <v>2.2999999999999998</v>
      </c>
      <c r="D8" s="75">
        <f>'Share Cart'!F13</f>
        <v>3.9</v>
      </c>
      <c r="E8" s="75">
        <f>'Share Cart'!I13</f>
        <v>4.0999999999999996</v>
      </c>
      <c r="F8" s="75">
        <f>'Share Cart'!K13</f>
        <v>1.17</v>
      </c>
      <c r="G8" s="75">
        <f>'Share Cart'!L13</f>
        <v>1.2299999999999998</v>
      </c>
      <c r="H8" s="75">
        <f>'Share Cart'!M13</f>
        <v>2.4</v>
      </c>
      <c r="I8" s="65"/>
    </row>
    <row r="9" spans="1:9" s="15" customFormat="1" x14ac:dyDescent="0.25">
      <c r="A9" s="15" t="s">
        <v>2</v>
      </c>
      <c r="B9" s="64" t="s">
        <v>115</v>
      </c>
      <c r="C9" s="66">
        <f>'Active Cart'!C25</f>
        <v>19.899999999999999</v>
      </c>
      <c r="D9" s="66">
        <f>'Active Cart'!F25</f>
        <v>19.100000000000001</v>
      </c>
      <c r="E9" s="66">
        <f>'Active Cart'!I25</f>
        <v>19.200000000000003</v>
      </c>
      <c r="F9" s="66">
        <f>'Active Cart'!K25</f>
        <v>5.73</v>
      </c>
      <c r="G9" s="66">
        <f>'Active Cart'!L25</f>
        <v>6.8999999999999995</v>
      </c>
      <c r="H9" s="66">
        <f>'Active Cart'!M25</f>
        <v>12.63</v>
      </c>
      <c r="I9" s="19"/>
    </row>
    <row r="10" spans="1:9" s="15" customFormat="1" x14ac:dyDescent="0.25">
      <c r="A10" s="15" t="s">
        <v>179</v>
      </c>
      <c r="B10" s="64" t="s">
        <v>115</v>
      </c>
      <c r="C10" s="75">
        <f>Checkout!C11</f>
        <v>13.5</v>
      </c>
      <c r="D10" s="75">
        <f>Checkout!F11</f>
        <v>22</v>
      </c>
      <c r="E10" s="75">
        <f>Checkout!I11</f>
        <v>6</v>
      </c>
      <c r="F10" s="75">
        <f>Checkout!K11</f>
        <v>6.6</v>
      </c>
      <c r="G10" s="75">
        <f>Checkout!L11</f>
        <v>1.7999999999999998</v>
      </c>
      <c r="H10" s="75">
        <f>Checkout!M11</f>
        <v>8.4</v>
      </c>
      <c r="I10" s="65"/>
    </row>
    <row r="11" spans="1:9" s="15" customFormat="1" x14ac:dyDescent="0.25">
      <c r="B11" s="64"/>
      <c r="C11" s="75"/>
      <c r="D11" s="75"/>
      <c r="E11" s="75"/>
      <c r="F11" s="75"/>
      <c r="G11" s="75"/>
      <c r="H11" s="75"/>
      <c r="I11" s="65"/>
    </row>
    <row r="12" spans="1:9" s="15" customFormat="1" x14ac:dyDescent="0.25">
      <c r="A12" s="15" t="s">
        <v>6</v>
      </c>
      <c r="B12" s="64" t="s">
        <v>130</v>
      </c>
      <c r="C12" s="66">
        <f>Avante!C12</f>
        <v>11</v>
      </c>
      <c r="D12" s="66">
        <f>Avante!F12</f>
        <v>19</v>
      </c>
      <c r="E12" s="66">
        <f>Avante!H12</f>
        <v>3</v>
      </c>
      <c r="F12" s="66">
        <f>Avante!K12</f>
        <v>5.7</v>
      </c>
      <c r="G12" s="66">
        <f>Avante!L12</f>
        <v>0.89999999999999991</v>
      </c>
      <c r="H12" s="66">
        <f>Avante!M12</f>
        <v>6.6</v>
      </c>
      <c r="I12" s="19"/>
    </row>
    <row r="13" spans="1:9" s="15" customFormat="1" x14ac:dyDescent="0.25">
      <c r="A13" s="15" t="s">
        <v>66</v>
      </c>
      <c r="B13" s="64" t="s">
        <v>175</v>
      </c>
      <c r="C13" s="75">
        <f>'Data Conversions'!C10</f>
        <v>10</v>
      </c>
      <c r="D13" s="75">
        <f>'Data Conversions'!F10</f>
        <v>11.5</v>
      </c>
      <c r="E13" s="75">
        <f>'Data Conversions'!I10</f>
        <v>0</v>
      </c>
      <c r="F13" s="75">
        <f>'Data Conversions'!K10</f>
        <v>3.4499999999999997</v>
      </c>
      <c r="G13" s="75">
        <f>'Data Conversions'!L10</f>
        <v>0</v>
      </c>
      <c r="H13" s="75">
        <f>'Data Conversions'!M10</f>
        <v>3.4499999999999997</v>
      </c>
      <c r="I13" s="65"/>
    </row>
    <row r="14" spans="1:9" s="15" customFormat="1" x14ac:dyDescent="0.25">
      <c r="B14" s="64"/>
      <c r="C14" s="66"/>
      <c r="D14" s="66"/>
      <c r="E14" s="66"/>
      <c r="F14" s="66"/>
      <c r="G14" s="66"/>
      <c r="H14" s="66"/>
      <c r="I14" s="19"/>
    </row>
    <row r="15" spans="1:9" s="15" customFormat="1" x14ac:dyDescent="0.25">
      <c r="B15" s="64"/>
      <c r="C15" s="66"/>
      <c r="D15" s="66"/>
      <c r="E15" s="66"/>
      <c r="F15" s="66"/>
      <c r="G15" s="66"/>
      <c r="H15" s="66"/>
      <c r="I15" s="19"/>
    </row>
    <row r="16" spans="1:9" s="141" customFormat="1" x14ac:dyDescent="0.25">
      <c r="A16" s="141" t="s">
        <v>21</v>
      </c>
      <c r="B16" s="142" t="s">
        <v>130</v>
      </c>
      <c r="C16" s="143">
        <v>3</v>
      </c>
      <c r="D16" s="143">
        <v>3</v>
      </c>
      <c r="E16" s="143">
        <v>2</v>
      </c>
      <c r="F16" s="143">
        <v>2</v>
      </c>
      <c r="G16" s="143">
        <v>2</v>
      </c>
      <c r="H16" s="143">
        <v>2</v>
      </c>
      <c r="I16" s="144" t="s">
        <v>30</v>
      </c>
    </row>
    <row r="17" spans="1:9" s="4" customFormat="1" x14ac:dyDescent="0.25">
      <c r="A17" s="4" t="s">
        <v>14</v>
      </c>
      <c r="B17" s="12"/>
      <c r="C17" s="7">
        <v>3</v>
      </c>
      <c r="D17" s="7">
        <v>4</v>
      </c>
      <c r="E17" s="7">
        <v>6</v>
      </c>
      <c r="F17" s="7">
        <v>2</v>
      </c>
      <c r="G17" s="7">
        <v>2</v>
      </c>
      <c r="H17" s="7">
        <v>3</v>
      </c>
      <c r="I17" s="5" t="s">
        <v>126</v>
      </c>
    </row>
    <row r="18" spans="1:9" s="4" customFormat="1" x14ac:dyDescent="0.25">
      <c r="A18" s="4" t="s">
        <v>17</v>
      </c>
      <c r="B18" s="12"/>
      <c r="C18" s="7">
        <v>5</v>
      </c>
      <c r="D18" s="7">
        <v>4</v>
      </c>
      <c r="E18" s="7">
        <v>4</v>
      </c>
      <c r="F18" s="7">
        <v>2</v>
      </c>
      <c r="G18" s="7">
        <v>2</v>
      </c>
      <c r="H18" s="7">
        <v>2</v>
      </c>
      <c r="I18" s="5" t="s">
        <v>126</v>
      </c>
    </row>
    <row r="19" spans="1:9" s="4" customFormat="1" x14ac:dyDescent="0.25">
      <c r="A19" s="4" t="s">
        <v>18</v>
      </c>
      <c r="B19" s="12"/>
      <c r="C19" s="7">
        <v>2</v>
      </c>
      <c r="D19" s="7">
        <v>3</v>
      </c>
      <c r="E19" s="7">
        <v>1</v>
      </c>
      <c r="F19" s="7">
        <v>2</v>
      </c>
      <c r="G19" s="7">
        <v>2</v>
      </c>
      <c r="H19" s="7">
        <v>3</v>
      </c>
      <c r="I19" s="5" t="s">
        <v>126</v>
      </c>
    </row>
    <row r="20" spans="1:9" s="4" customFormat="1" x14ac:dyDescent="0.25">
      <c r="A20" s="4" t="s">
        <v>22</v>
      </c>
      <c r="B20" s="12"/>
      <c r="C20" s="7">
        <v>8</v>
      </c>
      <c r="D20" s="7">
        <v>4</v>
      </c>
      <c r="E20" s="7">
        <v>8</v>
      </c>
      <c r="F20" s="7">
        <v>3</v>
      </c>
      <c r="G20" s="7">
        <v>3</v>
      </c>
      <c r="H20" s="7">
        <v>3</v>
      </c>
      <c r="I20" s="5" t="s">
        <v>126</v>
      </c>
    </row>
    <row r="21" spans="1:9" s="141" customFormat="1" x14ac:dyDescent="0.25">
      <c r="B21" s="142"/>
      <c r="C21" s="143"/>
      <c r="D21" s="143"/>
      <c r="E21" s="143"/>
      <c r="F21" s="143"/>
      <c r="G21" s="143"/>
      <c r="H21" s="143"/>
      <c r="I21" s="144"/>
    </row>
    <row r="22" spans="1:9" s="141" customFormat="1" x14ac:dyDescent="0.25">
      <c r="A22" s="141" t="s">
        <v>3</v>
      </c>
      <c r="B22" s="142"/>
      <c r="C22" s="143">
        <v>2</v>
      </c>
      <c r="D22" s="143">
        <v>3</v>
      </c>
      <c r="E22" s="143">
        <v>2</v>
      </c>
      <c r="F22" s="143">
        <v>1</v>
      </c>
      <c r="G22" s="143">
        <v>0</v>
      </c>
      <c r="H22" s="143">
        <v>2</v>
      </c>
      <c r="I22" s="144" t="s">
        <v>26</v>
      </c>
    </row>
    <row r="23" spans="1:9" s="141" customFormat="1" x14ac:dyDescent="0.25">
      <c r="A23" s="141" t="s">
        <v>10</v>
      </c>
      <c r="B23" s="142"/>
      <c r="C23" s="143">
        <v>1</v>
      </c>
      <c r="D23" s="143">
        <v>1</v>
      </c>
      <c r="E23" s="143">
        <v>1</v>
      </c>
      <c r="F23" s="143">
        <v>1</v>
      </c>
      <c r="G23" s="143">
        <v>1</v>
      </c>
      <c r="H23" s="143">
        <v>1</v>
      </c>
      <c r="I23" s="144" t="s">
        <v>27</v>
      </c>
    </row>
    <row r="24" spans="1:9" s="141" customFormat="1" x14ac:dyDescent="0.25">
      <c r="A24" s="141" t="s">
        <v>9</v>
      </c>
      <c r="B24" s="142"/>
      <c r="C24" s="143">
        <v>1</v>
      </c>
      <c r="D24" s="143">
        <v>2</v>
      </c>
      <c r="E24" s="143">
        <v>2</v>
      </c>
      <c r="F24" s="143">
        <v>1</v>
      </c>
      <c r="G24" s="143">
        <v>1</v>
      </c>
      <c r="H24" s="143">
        <v>1</v>
      </c>
      <c r="I24" s="144" t="s">
        <v>28</v>
      </c>
    </row>
    <row r="25" spans="1:9" s="141" customFormat="1" x14ac:dyDescent="0.25">
      <c r="A25" s="141" t="s">
        <v>16</v>
      </c>
      <c r="B25" s="142"/>
      <c r="C25" s="143">
        <v>1</v>
      </c>
      <c r="D25" s="143">
        <v>1</v>
      </c>
      <c r="E25" s="143">
        <v>1</v>
      </c>
      <c r="F25" s="143">
        <v>1</v>
      </c>
      <c r="G25" s="143">
        <v>1</v>
      </c>
      <c r="H25" s="143">
        <v>2</v>
      </c>
      <c r="I25" s="144" t="s">
        <v>29</v>
      </c>
    </row>
    <row r="26" spans="1:9" s="141" customFormat="1" x14ac:dyDescent="0.25">
      <c r="A26" s="141" t="s">
        <v>11</v>
      </c>
      <c r="B26" s="142"/>
      <c r="C26" s="143">
        <v>0.8</v>
      </c>
      <c r="D26" s="143">
        <v>0</v>
      </c>
      <c r="E26" s="143">
        <v>2</v>
      </c>
      <c r="F26" s="143">
        <v>1</v>
      </c>
      <c r="G26" s="143">
        <v>2</v>
      </c>
      <c r="H26" s="143">
        <v>3</v>
      </c>
      <c r="I26" s="144" t="s">
        <v>28</v>
      </c>
    </row>
    <row r="27" spans="1:9" s="141" customFormat="1" x14ac:dyDescent="0.25">
      <c r="A27" s="141" t="s">
        <v>13</v>
      </c>
      <c r="B27" s="142"/>
      <c r="C27" s="143">
        <v>0</v>
      </c>
      <c r="D27" s="143">
        <v>0</v>
      </c>
      <c r="E27" s="143">
        <v>0</v>
      </c>
      <c r="F27" s="143">
        <v>0</v>
      </c>
      <c r="G27" s="143">
        <v>0</v>
      </c>
      <c r="H27" s="143">
        <v>0</v>
      </c>
      <c r="I27" s="144" t="s">
        <v>49</v>
      </c>
    </row>
    <row r="28" spans="1:9" s="4" customFormat="1" x14ac:dyDescent="0.25">
      <c r="A28" s="4" t="s">
        <v>19</v>
      </c>
      <c r="B28" s="12"/>
      <c r="C28" s="7">
        <v>9</v>
      </c>
      <c r="D28" s="7">
        <v>15</v>
      </c>
      <c r="E28" s="7">
        <v>9.5</v>
      </c>
      <c r="F28" s="7">
        <v>4</v>
      </c>
      <c r="G28" s="7">
        <v>2</v>
      </c>
      <c r="H28" s="7">
        <v>5</v>
      </c>
      <c r="I28" s="5" t="s">
        <v>126</v>
      </c>
    </row>
    <row r="29" spans="1:9" s="4" customFormat="1" x14ac:dyDescent="0.25">
      <c r="A29" s="4" t="s">
        <v>12</v>
      </c>
      <c r="B29" s="12"/>
      <c r="C29" s="7">
        <v>1</v>
      </c>
      <c r="D29" s="7">
        <v>1</v>
      </c>
      <c r="E29" s="7">
        <v>1</v>
      </c>
      <c r="F29" s="7">
        <v>1</v>
      </c>
      <c r="G29" s="7">
        <v>1</v>
      </c>
      <c r="H29" s="7">
        <v>1</v>
      </c>
      <c r="I29" s="5" t="s">
        <v>126</v>
      </c>
    </row>
    <row r="30" spans="1:9" s="4" customFormat="1" x14ac:dyDescent="0.25">
      <c r="A30" s="4" t="s">
        <v>20</v>
      </c>
      <c r="B30" s="12"/>
      <c r="C30" s="7">
        <v>3</v>
      </c>
      <c r="D30" s="7">
        <v>4</v>
      </c>
      <c r="E30" s="7">
        <v>4</v>
      </c>
      <c r="F30" s="7">
        <v>2</v>
      </c>
      <c r="G30" s="7">
        <v>2</v>
      </c>
      <c r="H30" s="7">
        <v>2</v>
      </c>
      <c r="I30" s="5" t="s">
        <v>126</v>
      </c>
    </row>
    <row r="31" spans="1:9" s="4" customFormat="1" x14ac:dyDescent="0.25">
      <c r="A31" s="4" t="s">
        <v>15</v>
      </c>
      <c r="B31" s="12"/>
      <c r="C31" s="7">
        <v>6</v>
      </c>
      <c r="D31" s="7">
        <v>10</v>
      </c>
      <c r="E31" s="7">
        <v>10</v>
      </c>
      <c r="F31" s="7">
        <v>4</v>
      </c>
      <c r="G31" s="7">
        <v>4</v>
      </c>
      <c r="H31" s="7">
        <v>4</v>
      </c>
      <c r="I31" s="5" t="s">
        <v>174</v>
      </c>
    </row>
    <row r="32" spans="1:9" x14ac:dyDescent="0.25">
      <c r="C32" s="6"/>
      <c r="D32" s="6"/>
      <c r="E32" s="6"/>
      <c r="F32" s="6"/>
      <c r="G32" s="6"/>
      <c r="H32" s="6"/>
    </row>
    <row r="33" spans="1:8" x14ac:dyDescent="0.25">
      <c r="A33" t="s">
        <v>24</v>
      </c>
      <c r="C33" s="6">
        <f t="shared" ref="C33:H33" si="0">SUM(C4:C32)</f>
        <v>118.7</v>
      </c>
      <c r="D33" s="6">
        <f t="shared" si="0"/>
        <v>167</v>
      </c>
      <c r="E33" s="6">
        <f t="shared" si="0"/>
        <v>108.85</v>
      </c>
      <c r="F33" s="6">
        <f t="shared" si="0"/>
        <v>63.600000000000009</v>
      </c>
      <c r="G33" s="6">
        <f t="shared" si="0"/>
        <v>43.269999999999996</v>
      </c>
      <c r="H33" s="6">
        <f t="shared" si="0"/>
        <v>88.87</v>
      </c>
    </row>
    <row r="34" spans="1:8" x14ac:dyDescent="0.25">
      <c r="A34" t="s">
        <v>74</v>
      </c>
      <c r="C34" s="6">
        <v>2</v>
      </c>
      <c r="D34" s="6">
        <v>2.4</v>
      </c>
      <c r="E34" s="6">
        <v>1.6</v>
      </c>
      <c r="F34" s="6">
        <v>2.4</v>
      </c>
      <c r="G34" s="6">
        <v>1.6</v>
      </c>
      <c r="H34" s="8" t="s">
        <v>80</v>
      </c>
    </row>
    <row r="35" spans="1:8" x14ac:dyDescent="0.25">
      <c r="A35" t="s">
        <v>23</v>
      </c>
      <c r="C35" s="6">
        <f>(((C33/C34)+0.49)/5)</f>
        <v>11.968</v>
      </c>
      <c r="D35" s="6">
        <f>(((D33/D34)+0.49)/5)</f>
        <v>14.014666666666667</v>
      </c>
      <c r="E35" s="6">
        <f>(((E33/E34)+0.49)/5)</f>
        <v>13.704249999999996</v>
      </c>
      <c r="F35" s="6">
        <f>(((F33/F34)+0.49)/5)</f>
        <v>5.3980000000000006</v>
      </c>
      <c r="G35" s="6">
        <f>(((G33/G34)+0.49)/5)</f>
        <v>5.5067499999999985</v>
      </c>
      <c r="H35" s="9" t="s">
        <v>81</v>
      </c>
    </row>
    <row r="36" spans="1:8" x14ac:dyDescent="0.25">
      <c r="A36" t="s">
        <v>25</v>
      </c>
      <c r="C36" s="2">
        <f ca="1">TODAY()+(C35*7)</f>
        <v>41570.775999999998</v>
      </c>
      <c r="D36" s="2">
        <f ca="1">TODAY()+(D35*7)</f>
        <v>41585.102666666666</v>
      </c>
      <c r="E36" s="2">
        <f ca="1">TODAY()+(E35*7)</f>
        <v>41582.929750000003</v>
      </c>
      <c r="F36" s="2">
        <f ca="1">D36+(F35*7)</f>
        <v>41622.888666666666</v>
      </c>
      <c r="G36" s="2">
        <f ca="1">E36+(G35*7)</f>
        <v>41621.477000000006</v>
      </c>
      <c r="H36" s="3" t="s">
        <v>79</v>
      </c>
    </row>
    <row r="38" spans="1:8" x14ac:dyDescent="0.25">
      <c r="A38" t="s">
        <v>142</v>
      </c>
      <c r="C38" s="2">
        <v>41570</v>
      </c>
      <c r="D38" s="2">
        <v>41585</v>
      </c>
      <c r="E38" s="2">
        <v>41582</v>
      </c>
      <c r="F38" s="2">
        <v>41622</v>
      </c>
      <c r="G38" s="2">
        <v>41621</v>
      </c>
    </row>
    <row r="39" spans="1:8" ht="15.75" customHeight="1" x14ac:dyDescent="0.25"/>
    <row r="40" spans="1:8" x14ac:dyDescent="0.25">
      <c r="A40" t="s">
        <v>128</v>
      </c>
    </row>
  </sheetData>
  <phoneticPr fontId="1" type="noConversion"/>
  <pageMargins left="0.7" right="0.7" top="0.75" bottom="0.75" header="0.3" footer="0.3"/>
  <pageSetup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"/>
  <sheetViews>
    <sheetView workbookViewId="0">
      <selection activeCell="K24" sqref="K24"/>
    </sheetView>
  </sheetViews>
  <sheetFormatPr defaultColWidth="79.42578125" defaultRowHeight="15" x14ac:dyDescent="0.25"/>
  <cols>
    <col min="1" max="1" width="32" style="67" bestFit="1" customWidth="1"/>
    <col min="2" max="2" width="5.140625" style="78" bestFit="1" customWidth="1"/>
    <col min="3" max="3" width="5" style="11" bestFit="1" customWidth="1"/>
    <col min="4" max="4" width="5.28515625" style="67" bestFit="1" customWidth="1"/>
    <col min="5" max="5" width="5.140625" style="78" bestFit="1" customWidth="1"/>
    <col min="6" max="6" width="5" style="11" bestFit="1" customWidth="1"/>
    <col min="7" max="7" width="5.28515625" style="67" bestFit="1" customWidth="1"/>
    <col min="8" max="8" width="5.140625" style="78" bestFit="1" customWidth="1"/>
    <col min="9" max="9" width="5" style="11" bestFit="1" customWidth="1"/>
    <col min="10" max="10" width="5.28515625" style="67" bestFit="1" customWidth="1"/>
    <col min="11" max="11" width="7.28515625" style="78" bestFit="1" customWidth="1"/>
    <col min="12" max="12" width="3" style="67" bestFit="1" customWidth="1"/>
    <col min="13" max="13" width="5" style="68" bestFit="1" customWidth="1"/>
    <col min="14" max="14" width="4.140625" style="68" customWidth="1"/>
    <col min="15" max="15" width="75" style="68" bestFit="1" customWidth="1"/>
  </cols>
  <sheetData>
    <row r="1" spans="1:15" s="13" customFormat="1" x14ac:dyDescent="0.25">
      <c r="A1" s="33" t="s">
        <v>4</v>
      </c>
      <c r="B1" s="150" t="s">
        <v>5</v>
      </c>
      <c r="C1" s="148"/>
      <c r="D1" s="149"/>
      <c r="E1" s="150" t="s">
        <v>6</v>
      </c>
      <c r="F1" s="148"/>
      <c r="G1" s="149"/>
      <c r="H1" s="150" t="s">
        <v>7</v>
      </c>
      <c r="I1" s="148"/>
      <c r="J1" s="149"/>
      <c r="K1" s="150" t="s">
        <v>111</v>
      </c>
      <c r="L1" s="149"/>
      <c r="M1" s="47" t="s">
        <v>113</v>
      </c>
      <c r="N1" s="47"/>
      <c r="O1" s="70" t="s">
        <v>103</v>
      </c>
    </row>
    <row r="2" spans="1:15" s="13" customFormat="1" x14ac:dyDescent="0.25">
      <c r="A2" s="33"/>
      <c r="B2" s="83" t="s">
        <v>109</v>
      </c>
      <c r="C2" s="13" t="s">
        <v>110</v>
      </c>
      <c r="D2" s="33" t="s">
        <v>106</v>
      </c>
      <c r="E2" s="83" t="s">
        <v>109</v>
      </c>
      <c r="F2" s="13" t="s">
        <v>110</v>
      </c>
      <c r="G2" s="33" t="s">
        <v>106</v>
      </c>
      <c r="H2" s="83" t="s">
        <v>109</v>
      </c>
      <c r="I2" s="13" t="s">
        <v>110</v>
      </c>
      <c r="J2" s="33" t="s">
        <v>106</v>
      </c>
      <c r="K2" s="83" t="s">
        <v>6</v>
      </c>
      <c r="L2" s="33" t="s">
        <v>7</v>
      </c>
      <c r="M2" s="47"/>
      <c r="N2" s="47"/>
      <c r="O2" s="70"/>
    </row>
    <row r="3" spans="1:15" s="26" customFormat="1" x14ac:dyDescent="0.25">
      <c r="A3" s="34" t="s">
        <v>105</v>
      </c>
      <c r="B3" s="85"/>
      <c r="C3" s="27"/>
      <c r="D3" s="34"/>
      <c r="E3" s="85"/>
      <c r="F3" s="27"/>
      <c r="G3" s="34"/>
      <c r="H3" s="85"/>
      <c r="I3" s="27"/>
      <c r="J3" s="34"/>
      <c r="K3" s="85"/>
      <c r="L3" s="34"/>
      <c r="M3" s="48"/>
      <c r="N3" s="48"/>
      <c r="O3" s="71"/>
    </row>
    <row r="4" spans="1:15" s="29" customFormat="1" x14ac:dyDescent="0.25">
      <c r="A4" s="36" t="s">
        <v>67</v>
      </c>
      <c r="B4" s="87">
        <v>1</v>
      </c>
      <c r="C4" s="77">
        <v>1</v>
      </c>
      <c r="D4" s="36" t="s">
        <v>126</v>
      </c>
      <c r="E4" s="87">
        <v>1</v>
      </c>
      <c r="F4" s="77">
        <v>1</v>
      </c>
      <c r="G4" s="36"/>
      <c r="H4" s="87"/>
      <c r="I4" s="77"/>
      <c r="J4" s="36"/>
      <c r="K4" s="87"/>
      <c r="L4" s="36"/>
      <c r="M4" s="23"/>
      <c r="N4" s="23"/>
      <c r="O4" s="23"/>
    </row>
    <row r="5" spans="1:15" s="29" customFormat="1" x14ac:dyDescent="0.25">
      <c r="A5" s="36" t="s">
        <v>69</v>
      </c>
      <c r="B5" s="87">
        <v>3</v>
      </c>
      <c r="C5" s="77">
        <v>3</v>
      </c>
      <c r="D5" s="36" t="s">
        <v>126</v>
      </c>
      <c r="E5" s="87">
        <v>2</v>
      </c>
      <c r="F5" s="77">
        <v>2</v>
      </c>
      <c r="G5" s="36"/>
      <c r="H5" s="87"/>
      <c r="I5" s="77"/>
      <c r="J5" s="36"/>
      <c r="K5" s="87"/>
      <c r="L5" s="36"/>
      <c r="M5" s="23"/>
      <c r="N5" s="23"/>
      <c r="O5" s="23"/>
    </row>
    <row r="6" spans="1:15" s="29" customFormat="1" x14ac:dyDescent="0.25">
      <c r="A6" s="36" t="s">
        <v>68</v>
      </c>
      <c r="B6" s="87">
        <v>1</v>
      </c>
      <c r="C6" s="77">
        <v>1</v>
      </c>
      <c r="D6" s="36" t="s">
        <v>126</v>
      </c>
      <c r="E6" s="87">
        <v>1.5</v>
      </c>
      <c r="F6" s="77">
        <v>1.5</v>
      </c>
      <c r="G6" s="36"/>
      <c r="H6" s="87"/>
      <c r="I6" s="77"/>
      <c r="J6" s="36"/>
      <c r="K6" s="87"/>
      <c r="L6" s="36"/>
      <c r="M6" s="23"/>
      <c r="N6" s="23"/>
      <c r="O6" s="23"/>
    </row>
    <row r="7" spans="1:15" s="29" customFormat="1" x14ac:dyDescent="0.25">
      <c r="A7" s="137" t="s">
        <v>34</v>
      </c>
      <c r="B7" s="87">
        <v>5</v>
      </c>
      <c r="C7" s="77">
        <v>5</v>
      </c>
      <c r="D7" s="36" t="s">
        <v>134</v>
      </c>
      <c r="E7" s="87">
        <v>7</v>
      </c>
      <c r="F7" s="77">
        <v>7</v>
      </c>
      <c r="G7" s="36" t="s">
        <v>119</v>
      </c>
      <c r="H7" s="87">
        <v>0</v>
      </c>
      <c r="I7" s="77">
        <v>0</v>
      </c>
      <c r="J7" s="36" t="s">
        <v>160</v>
      </c>
      <c r="K7" s="87"/>
      <c r="L7" s="36"/>
      <c r="M7" s="23"/>
      <c r="N7" s="23" t="s">
        <v>176</v>
      </c>
      <c r="O7" s="123" t="s">
        <v>72</v>
      </c>
    </row>
    <row r="8" spans="1:15" s="29" customFormat="1" x14ac:dyDescent="0.25">
      <c r="A8" s="137"/>
      <c r="B8" s="87"/>
      <c r="C8" s="77"/>
      <c r="D8" s="36"/>
      <c r="E8" s="87"/>
      <c r="F8" s="77"/>
      <c r="G8" s="36"/>
      <c r="H8" s="87"/>
      <c r="I8" s="77"/>
      <c r="J8" s="36"/>
      <c r="K8" s="87"/>
      <c r="L8" s="36"/>
      <c r="M8" s="23"/>
      <c r="N8" s="23"/>
      <c r="O8" s="123"/>
    </row>
    <row r="9" spans="1:15" s="81" customFormat="1" ht="15.75" thickBot="1" x14ac:dyDescent="0.3">
      <c r="A9" s="79"/>
      <c r="B9" s="80"/>
      <c r="D9" s="79"/>
      <c r="E9" s="80"/>
      <c r="G9" s="79"/>
      <c r="H9" s="80"/>
      <c r="J9" s="79"/>
      <c r="K9" s="80"/>
      <c r="L9" s="79"/>
      <c r="M9" s="82"/>
      <c r="N9" s="82"/>
      <c r="O9" s="82"/>
    </row>
    <row r="10" spans="1:15" ht="15.75" thickTop="1" x14ac:dyDescent="0.25">
      <c r="A10" s="67" t="s">
        <v>116</v>
      </c>
      <c r="B10" s="78">
        <f>SUM(B4:B9)</f>
        <v>10</v>
      </c>
      <c r="C10" s="11">
        <f>SUM(C4:C9)</f>
        <v>10</v>
      </c>
      <c r="E10" s="78">
        <f>SUM(E4:E9)</f>
        <v>11.5</v>
      </c>
      <c r="F10" s="11">
        <f>SUM(F4:F9)</f>
        <v>11.5</v>
      </c>
      <c r="H10" s="78">
        <f>SUM(H4:H9)</f>
        <v>0</v>
      </c>
      <c r="I10" s="11">
        <f>SUM(I4:I9)</f>
        <v>0</v>
      </c>
      <c r="K10" s="78">
        <f>E10*B12</f>
        <v>3.4499999999999997</v>
      </c>
      <c r="L10" s="67">
        <f>H10*B12</f>
        <v>0</v>
      </c>
      <c r="M10" s="68">
        <f>(E10+H10)*B13</f>
        <v>3.4499999999999997</v>
      </c>
      <c r="O10" s="69" t="s">
        <v>177</v>
      </c>
    </row>
    <row r="12" spans="1:15" x14ac:dyDescent="0.25">
      <c r="A12" s="67" t="s">
        <v>48</v>
      </c>
      <c r="B12" s="78">
        <v>0.3</v>
      </c>
    </row>
    <row r="13" spans="1:15" x14ac:dyDescent="0.25">
      <c r="A13" s="67" t="s">
        <v>114</v>
      </c>
      <c r="B13" s="78">
        <v>0.3</v>
      </c>
    </row>
    <row r="17" spans="1:8" x14ac:dyDescent="0.25">
      <c r="A17" s="132"/>
      <c r="B17" s="133"/>
      <c r="C17" s="134"/>
      <c r="D17" s="135"/>
      <c r="E17" s="136"/>
      <c r="F17" s="134"/>
      <c r="G17" s="135"/>
      <c r="H17" s="136"/>
    </row>
  </sheetData>
  <mergeCells count="4">
    <mergeCell ref="B1:D1"/>
    <mergeCell ref="E1:G1"/>
    <mergeCell ref="H1:J1"/>
    <mergeCell ref="K1:L1"/>
  </mergeCells>
  <phoneticPr fontId="1" type="noConversion"/>
  <pageMargins left="0.75" right="0.75" top="1" bottom="1" header="0.5" footer="0.5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G5" sqref="G5"/>
    </sheetView>
  </sheetViews>
  <sheetFormatPr defaultRowHeight="15" x14ac:dyDescent="0.25"/>
  <cols>
    <col min="1" max="1" width="82.140625" style="1" customWidth="1"/>
  </cols>
  <sheetData>
    <row r="1" spans="1:1" ht="45" x14ac:dyDescent="0.25">
      <c r="A1" s="1" t="s">
        <v>129</v>
      </c>
    </row>
  </sheetData>
  <phoneticPr fontId="1" type="noConversion"/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workbookViewId="0">
      <selection activeCell="D35" sqref="D35"/>
    </sheetView>
  </sheetViews>
  <sheetFormatPr defaultRowHeight="15" x14ac:dyDescent="0.25"/>
  <cols>
    <col min="1" max="1" width="53" bestFit="1" customWidth="1"/>
    <col min="2" max="2" width="12" bestFit="1" customWidth="1"/>
  </cols>
  <sheetData>
    <row r="1" spans="1:2" x14ac:dyDescent="0.25">
      <c r="A1" t="s">
        <v>75</v>
      </c>
      <c r="B1">
        <v>2.4</v>
      </c>
    </row>
    <row r="2" spans="1:2" x14ac:dyDescent="0.25">
      <c r="A2" t="s">
        <v>76</v>
      </c>
      <c r="B2">
        <v>1.6</v>
      </c>
    </row>
    <row r="3" spans="1:2" x14ac:dyDescent="0.25">
      <c r="A3" t="s">
        <v>78</v>
      </c>
      <c r="B3">
        <v>2</v>
      </c>
    </row>
    <row r="4" spans="1:2" x14ac:dyDescent="0.25">
      <c r="A4" t="s">
        <v>77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7"/>
  <sheetViews>
    <sheetView workbookViewId="0">
      <selection activeCell="O17" sqref="O17"/>
    </sheetView>
  </sheetViews>
  <sheetFormatPr defaultRowHeight="15" x14ac:dyDescent="0.25"/>
  <cols>
    <col min="1" max="1" width="33.42578125" style="40" bestFit="1" customWidth="1"/>
    <col min="2" max="2" width="5.140625" style="17" bestFit="1" customWidth="1"/>
    <col min="3" max="3" width="5" style="17" bestFit="1" customWidth="1"/>
    <col min="4" max="4" width="5.7109375" style="44" bestFit="1" customWidth="1"/>
    <col min="5" max="5" width="5.140625" style="17" bestFit="1" customWidth="1"/>
    <col min="6" max="6" width="5" style="17" bestFit="1" customWidth="1"/>
    <col min="7" max="7" width="5.28515625" style="44" bestFit="1" customWidth="1"/>
    <col min="8" max="8" width="5.140625" style="17" bestFit="1" customWidth="1"/>
    <col min="9" max="9" width="5" style="17" customWidth="1"/>
    <col min="10" max="10" width="5.28515625" style="44" bestFit="1" customWidth="1"/>
    <col min="11" max="11" width="7.28515625" style="17" bestFit="1" customWidth="1"/>
    <col min="12" max="12" width="5" style="40" bestFit="1" customWidth="1"/>
    <col min="13" max="13" width="6" style="40" bestFit="1" customWidth="1"/>
    <col min="14" max="14" width="3" style="51" bestFit="1" customWidth="1"/>
    <col min="15" max="15" width="101.140625" style="60" bestFit="1" customWidth="1"/>
    <col min="16" max="16384" width="9.140625" style="17"/>
  </cols>
  <sheetData>
    <row r="1" spans="1:15" s="13" customFormat="1" x14ac:dyDescent="0.25">
      <c r="A1" s="33" t="s">
        <v>4</v>
      </c>
      <c r="B1" s="148" t="s">
        <v>5</v>
      </c>
      <c r="C1" s="148"/>
      <c r="D1" s="148"/>
      <c r="E1" s="148" t="s">
        <v>6</v>
      </c>
      <c r="F1" s="148"/>
      <c r="G1" s="148"/>
      <c r="H1" s="148" t="s">
        <v>7</v>
      </c>
      <c r="I1" s="148"/>
      <c r="J1" s="148"/>
      <c r="K1" s="148" t="s">
        <v>111</v>
      </c>
      <c r="L1" s="148"/>
      <c r="M1" s="45" t="s">
        <v>113</v>
      </c>
      <c r="N1" s="47"/>
      <c r="O1" s="52" t="s">
        <v>103</v>
      </c>
    </row>
    <row r="2" spans="1:15" s="13" customFormat="1" x14ac:dyDescent="0.25">
      <c r="A2" s="33"/>
      <c r="B2" s="13" t="s">
        <v>109</v>
      </c>
      <c r="C2" s="13" t="s">
        <v>110</v>
      </c>
      <c r="D2" s="33" t="s">
        <v>106</v>
      </c>
      <c r="E2" s="13" t="s">
        <v>109</v>
      </c>
      <c r="F2" s="13" t="s">
        <v>110</v>
      </c>
      <c r="G2" s="33" t="s">
        <v>106</v>
      </c>
      <c r="H2" s="13" t="s">
        <v>109</v>
      </c>
      <c r="I2" s="13" t="s">
        <v>110</v>
      </c>
      <c r="J2" s="33" t="s">
        <v>106</v>
      </c>
      <c r="K2" s="13" t="s">
        <v>6</v>
      </c>
      <c r="L2" s="33" t="s">
        <v>7</v>
      </c>
      <c r="M2" s="45"/>
      <c r="N2" s="47"/>
      <c r="O2" s="53"/>
    </row>
    <row r="3" spans="1:15" s="26" customFormat="1" x14ac:dyDescent="0.25">
      <c r="A3" s="34" t="s">
        <v>105</v>
      </c>
      <c r="C3" s="27"/>
      <c r="D3" s="34"/>
      <c r="F3" s="27"/>
      <c r="G3" s="34"/>
      <c r="I3" s="27"/>
      <c r="J3" s="34"/>
      <c r="L3" s="34"/>
      <c r="M3" s="46"/>
      <c r="N3" s="48"/>
      <c r="O3" s="54"/>
    </row>
    <row r="4" spans="1:15" s="21" customFormat="1" x14ac:dyDescent="0.25">
      <c r="A4" s="35" t="s">
        <v>139</v>
      </c>
      <c r="C4" s="76">
        <v>1</v>
      </c>
      <c r="D4" s="41" t="s">
        <v>134</v>
      </c>
      <c r="E4" s="21">
        <v>5</v>
      </c>
      <c r="F4" s="145">
        <v>0</v>
      </c>
      <c r="G4" s="41" t="s">
        <v>117</v>
      </c>
      <c r="H4" s="21">
        <v>1</v>
      </c>
      <c r="I4" s="76">
        <v>1</v>
      </c>
      <c r="J4" s="41" t="s">
        <v>108</v>
      </c>
      <c r="L4" s="35"/>
      <c r="M4" s="35"/>
      <c r="N4" s="49"/>
      <c r="O4" s="55" t="s">
        <v>123</v>
      </c>
    </row>
    <row r="5" spans="1:15" s="21" customFormat="1" x14ac:dyDescent="0.25">
      <c r="A5" s="35" t="s">
        <v>140</v>
      </c>
      <c r="C5" s="76">
        <v>1</v>
      </c>
      <c r="D5" s="41" t="s">
        <v>134</v>
      </c>
      <c r="E5" s="21">
        <v>2</v>
      </c>
      <c r="F5" s="145">
        <v>1</v>
      </c>
      <c r="G5" s="41" t="s">
        <v>117</v>
      </c>
      <c r="I5" s="76"/>
      <c r="J5" s="41"/>
      <c r="L5" s="35"/>
      <c r="M5" s="35"/>
      <c r="N5" s="49"/>
      <c r="O5" s="55"/>
    </row>
    <row r="6" spans="1:15" s="21" customFormat="1" x14ac:dyDescent="0.25">
      <c r="A6" s="35" t="s">
        <v>104</v>
      </c>
      <c r="B6" s="21">
        <v>0.5</v>
      </c>
      <c r="C6" s="76">
        <v>0.5</v>
      </c>
      <c r="D6" s="41" t="s">
        <v>125</v>
      </c>
      <c r="E6" s="21">
        <v>0.5</v>
      </c>
      <c r="F6" s="76">
        <v>0.5</v>
      </c>
      <c r="G6" s="41" t="s">
        <v>119</v>
      </c>
      <c r="H6" s="21">
        <v>0.5</v>
      </c>
      <c r="I6" s="76">
        <v>0.5</v>
      </c>
      <c r="J6" s="41" t="s">
        <v>108</v>
      </c>
      <c r="L6" s="35"/>
      <c r="M6" s="35"/>
      <c r="N6" s="49"/>
      <c r="O6" s="55" t="s">
        <v>112</v>
      </c>
    </row>
    <row r="7" spans="1:15" s="21" customFormat="1" x14ac:dyDescent="0.25">
      <c r="A7" s="35" t="s">
        <v>107</v>
      </c>
      <c r="C7" s="76"/>
      <c r="D7" s="41"/>
      <c r="F7" s="76"/>
      <c r="G7" s="41"/>
      <c r="H7" s="21">
        <v>1</v>
      </c>
      <c r="I7" s="76">
        <v>1</v>
      </c>
      <c r="J7" s="41" t="s">
        <v>108</v>
      </c>
      <c r="L7" s="35"/>
      <c r="M7" s="35"/>
      <c r="N7" s="49"/>
      <c r="O7" s="55" t="s">
        <v>120</v>
      </c>
    </row>
    <row r="8" spans="1:15" s="29" customFormat="1" x14ac:dyDescent="0.25">
      <c r="A8" s="36" t="s">
        <v>3</v>
      </c>
      <c r="B8" s="29">
        <v>1</v>
      </c>
      <c r="C8" s="77">
        <v>1</v>
      </c>
      <c r="D8" s="42" t="s">
        <v>125</v>
      </c>
      <c r="E8" s="29">
        <v>2</v>
      </c>
      <c r="F8" s="146">
        <v>2</v>
      </c>
      <c r="G8" s="42" t="s">
        <v>121</v>
      </c>
      <c r="H8" s="29">
        <v>5</v>
      </c>
      <c r="I8" s="77">
        <v>5</v>
      </c>
      <c r="J8" s="42" t="s">
        <v>108</v>
      </c>
      <c r="L8" s="36"/>
      <c r="M8" s="36"/>
      <c r="N8" s="24"/>
      <c r="O8" s="56" t="s">
        <v>127</v>
      </c>
    </row>
    <row r="9" spans="1:15" s="29" customFormat="1" x14ac:dyDescent="0.25">
      <c r="A9" s="36" t="s">
        <v>136</v>
      </c>
      <c r="B9" s="29">
        <v>2</v>
      </c>
      <c r="C9" s="77">
        <v>0</v>
      </c>
      <c r="D9" s="42" t="s">
        <v>126</v>
      </c>
      <c r="E9" s="29">
        <v>1</v>
      </c>
      <c r="F9" s="147">
        <v>0</v>
      </c>
      <c r="G9" s="42" t="s">
        <v>122</v>
      </c>
      <c r="I9" s="77"/>
      <c r="J9" s="42"/>
      <c r="L9" s="36"/>
      <c r="M9" s="36"/>
      <c r="N9" s="24"/>
      <c r="O9" s="56"/>
    </row>
    <row r="10" spans="1:15" s="29" customFormat="1" x14ac:dyDescent="0.25">
      <c r="A10" s="36" t="s">
        <v>137</v>
      </c>
      <c r="B10" s="30">
        <v>0</v>
      </c>
      <c r="C10" s="77">
        <v>0</v>
      </c>
      <c r="D10" s="42" t="s">
        <v>126</v>
      </c>
      <c r="E10" s="29">
        <v>6</v>
      </c>
      <c r="F10" s="147">
        <v>5</v>
      </c>
      <c r="G10" s="42" t="s">
        <v>122</v>
      </c>
      <c r="I10" s="77"/>
      <c r="J10" s="42"/>
      <c r="L10" s="36"/>
      <c r="M10" s="36"/>
      <c r="N10" s="24"/>
      <c r="O10" s="56" t="s">
        <v>184</v>
      </c>
    </row>
    <row r="11" spans="1:15" s="29" customFormat="1" x14ac:dyDescent="0.25">
      <c r="A11" s="36" t="s">
        <v>138</v>
      </c>
      <c r="B11" s="30">
        <v>1</v>
      </c>
      <c r="C11" s="77">
        <v>1</v>
      </c>
      <c r="D11" s="42" t="s">
        <v>125</v>
      </c>
      <c r="E11" s="29">
        <v>5</v>
      </c>
      <c r="F11" s="147">
        <v>5</v>
      </c>
      <c r="G11" s="42" t="s">
        <v>122</v>
      </c>
      <c r="I11" s="77"/>
      <c r="J11" s="42"/>
      <c r="L11" s="36"/>
      <c r="M11" s="36"/>
      <c r="N11" s="24"/>
      <c r="O11" s="56" t="s">
        <v>135</v>
      </c>
    </row>
    <row r="12" spans="1:15" s="29" customFormat="1" x14ac:dyDescent="0.25">
      <c r="A12" s="36" t="s">
        <v>131</v>
      </c>
      <c r="C12" s="77"/>
      <c r="D12" s="42" t="s">
        <v>134</v>
      </c>
      <c r="E12" s="29">
        <v>7</v>
      </c>
      <c r="F12" s="146">
        <v>5</v>
      </c>
      <c r="G12" s="42" t="s">
        <v>121</v>
      </c>
      <c r="I12" s="77"/>
      <c r="J12" s="42"/>
      <c r="L12" s="36"/>
      <c r="M12" s="36"/>
      <c r="N12" s="24"/>
      <c r="O12" s="56"/>
    </row>
    <row r="13" spans="1:15" s="29" customFormat="1" x14ac:dyDescent="0.25">
      <c r="A13" s="36" t="s">
        <v>133</v>
      </c>
      <c r="C13" s="77"/>
      <c r="D13" s="42" t="s">
        <v>126</v>
      </c>
      <c r="E13" s="29">
        <v>2</v>
      </c>
      <c r="F13" s="146">
        <v>2</v>
      </c>
      <c r="G13" s="42" t="s">
        <v>121</v>
      </c>
      <c r="I13" s="77"/>
      <c r="J13" s="42"/>
      <c r="L13" s="36"/>
      <c r="M13" s="36"/>
      <c r="N13" s="24"/>
      <c r="O13" s="56"/>
    </row>
    <row r="14" spans="1:15" s="29" customFormat="1" x14ac:dyDescent="0.25">
      <c r="A14" s="36" t="s">
        <v>132</v>
      </c>
      <c r="C14" s="77"/>
      <c r="D14" s="42" t="s">
        <v>126</v>
      </c>
      <c r="E14" s="29">
        <v>2</v>
      </c>
      <c r="F14" s="146">
        <v>2</v>
      </c>
      <c r="G14" s="42" t="s">
        <v>121</v>
      </c>
      <c r="I14" s="77"/>
      <c r="J14" s="42"/>
      <c r="L14" s="36"/>
      <c r="M14" s="36"/>
      <c r="N14" s="24"/>
      <c r="O14" s="56"/>
    </row>
    <row r="15" spans="1:15" s="29" customFormat="1" x14ac:dyDescent="0.25">
      <c r="A15" s="37" t="s">
        <v>148</v>
      </c>
      <c r="C15" s="77"/>
      <c r="D15" s="42"/>
      <c r="F15" s="77"/>
      <c r="G15" s="42"/>
      <c r="H15" s="29">
        <v>0.1</v>
      </c>
      <c r="I15" s="77">
        <v>0.1</v>
      </c>
      <c r="J15" s="42" t="s">
        <v>149</v>
      </c>
      <c r="L15" s="36"/>
      <c r="M15" s="36"/>
      <c r="N15" s="24"/>
      <c r="O15" s="56"/>
    </row>
    <row r="16" spans="1:15" s="21" customFormat="1" x14ac:dyDescent="0.25">
      <c r="A16" s="38" t="s">
        <v>150</v>
      </c>
      <c r="C16" s="76"/>
      <c r="D16" s="41"/>
      <c r="F16" s="76"/>
      <c r="G16" s="41"/>
      <c r="H16" s="21">
        <v>0.5</v>
      </c>
      <c r="I16" s="76">
        <v>0.5</v>
      </c>
      <c r="J16" s="41" t="s">
        <v>149</v>
      </c>
      <c r="L16" s="35"/>
      <c r="M16" s="35"/>
      <c r="N16" s="49"/>
      <c r="O16" s="55"/>
    </row>
    <row r="17" spans="1:15" s="21" customFormat="1" x14ac:dyDescent="0.25">
      <c r="A17" s="38" t="s">
        <v>151</v>
      </c>
      <c r="C17" s="76"/>
      <c r="D17" s="41"/>
      <c r="F17" s="76"/>
      <c r="G17" s="41"/>
      <c r="H17" s="21">
        <v>0.5</v>
      </c>
      <c r="I17" s="76">
        <v>0.5</v>
      </c>
      <c r="J17" s="41" t="s">
        <v>149</v>
      </c>
      <c r="L17" s="35"/>
      <c r="M17" s="35"/>
      <c r="N17" s="49"/>
      <c r="O17" s="55" t="s">
        <v>186</v>
      </c>
    </row>
    <row r="18" spans="1:15" s="21" customFormat="1" x14ac:dyDescent="0.25">
      <c r="A18" s="38" t="s">
        <v>152</v>
      </c>
      <c r="B18" s="21">
        <v>0.2</v>
      </c>
      <c r="C18" s="76">
        <v>0.2</v>
      </c>
      <c r="D18" s="41" t="s">
        <v>126</v>
      </c>
      <c r="F18" s="76"/>
      <c r="G18" s="41" t="s">
        <v>119</v>
      </c>
      <c r="I18" s="76"/>
      <c r="J18" s="41"/>
      <c r="L18" s="35"/>
      <c r="M18" s="35"/>
      <c r="N18" s="49"/>
      <c r="O18" s="55"/>
    </row>
    <row r="19" spans="1:15" s="21" customFormat="1" x14ac:dyDescent="0.25">
      <c r="A19" s="38" t="s">
        <v>163</v>
      </c>
      <c r="C19" s="76"/>
      <c r="D19" s="41"/>
      <c r="E19" s="21">
        <v>2</v>
      </c>
      <c r="F19" s="145">
        <v>2</v>
      </c>
      <c r="G19" s="41" t="s">
        <v>117</v>
      </c>
      <c r="H19" s="22">
        <v>2</v>
      </c>
      <c r="I19" s="76">
        <v>2</v>
      </c>
      <c r="J19" s="41" t="s">
        <v>108</v>
      </c>
      <c r="L19" s="35"/>
      <c r="M19" s="35"/>
      <c r="N19" s="49"/>
      <c r="O19" s="57" t="s">
        <v>164</v>
      </c>
    </row>
    <row r="20" spans="1:15" s="21" customFormat="1" x14ac:dyDescent="0.25">
      <c r="A20" s="35" t="s">
        <v>82</v>
      </c>
      <c r="B20" s="21">
        <v>1</v>
      </c>
      <c r="C20" s="76">
        <v>1</v>
      </c>
      <c r="D20" s="41" t="s">
        <v>134</v>
      </c>
      <c r="E20" s="21">
        <v>3</v>
      </c>
      <c r="F20" s="76">
        <v>3</v>
      </c>
      <c r="G20" s="41" t="s">
        <v>119</v>
      </c>
      <c r="H20" s="22"/>
      <c r="I20" s="76"/>
      <c r="J20" s="41"/>
      <c r="L20" s="35"/>
      <c r="M20" s="35"/>
      <c r="N20" s="49" t="s">
        <v>176</v>
      </c>
      <c r="O20" s="57" t="s">
        <v>83</v>
      </c>
    </row>
    <row r="21" spans="1:15" s="21" customFormat="1" x14ac:dyDescent="0.25">
      <c r="A21" s="35" t="s">
        <v>172</v>
      </c>
      <c r="B21" s="21">
        <v>5</v>
      </c>
      <c r="C21" s="76">
        <v>5</v>
      </c>
      <c r="D21" s="41" t="s">
        <v>162</v>
      </c>
      <c r="E21" s="21">
        <v>4</v>
      </c>
      <c r="F21" s="76">
        <v>4</v>
      </c>
      <c r="G21" s="41" t="s">
        <v>119</v>
      </c>
      <c r="H21" s="22">
        <v>4</v>
      </c>
      <c r="I21" s="76">
        <v>4</v>
      </c>
      <c r="J21" s="41" t="s">
        <v>119</v>
      </c>
      <c r="L21" s="35"/>
      <c r="M21" s="35"/>
      <c r="N21" s="49" t="s">
        <v>176</v>
      </c>
      <c r="O21" s="57" t="s">
        <v>70</v>
      </c>
    </row>
    <row r="22" spans="1:15" s="29" customFormat="1" x14ac:dyDescent="0.25">
      <c r="A22" s="36"/>
      <c r="C22" s="77"/>
      <c r="D22" s="42"/>
      <c r="F22" s="77"/>
      <c r="G22" s="42"/>
      <c r="H22" s="30"/>
      <c r="I22" s="77"/>
      <c r="J22" s="42"/>
      <c r="L22" s="36"/>
      <c r="M22" s="36"/>
      <c r="N22" s="24"/>
      <c r="O22" s="58"/>
    </row>
    <row r="23" spans="1:15" s="31" customFormat="1" ht="15.75" thickBot="1" x14ac:dyDescent="0.3">
      <c r="A23" s="39"/>
      <c r="C23" s="32"/>
      <c r="D23" s="43"/>
      <c r="F23" s="32"/>
      <c r="G23" s="43"/>
      <c r="I23" s="32"/>
      <c r="J23" s="43"/>
      <c r="L23" s="39"/>
      <c r="M23" s="39"/>
      <c r="N23" s="50"/>
      <c r="O23" s="59"/>
    </row>
    <row r="24" spans="1:15" ht="15.75" thickTop="1" x14ac:dyDescent="0.25">
      <c r="A24" s="40" t="s">
        <v>116</v>
      </c>
      <c r="B24" s="17">
        <f>SUM(B4:B23)</f>
        <v>10.7</v>
      </c>
      <c r="C24" s="18">
        <f>SUM(C4:C23)</f>
        <v>10.7</v>
      </c>
      <c r="E24" s="17">
        <f>SUM(E4:E23)</f>
        <v>41.5</v>
      </c>
      <c r="F24" s="18">
        <f>SUM(F4:F23)</f>
        <v>31.5</v>
      </c>
      <c r="H24" s="17">
        <f>SUM(H4:H23)</f>
        <v>14.6</v>
      </c>
      <c r="I24" s="18">
        <f>SUM(I4:I23)</f>
        <v>14.6</v>
      </c>
      <c r="K24" s="17">
        <f>E24*B26</f>
        <v>12.45</v>
      </c>
      <c r="L24" s="40">
        <f>H24*B26</f>
        <v>4.38</v>
      </c>
      <c r="M24" s="40">
        <f>(E24+H24)*B27</f>
        <v>16.829999999999998</v>
      </c>
      <c r="O24" s="60" t="s">
        <v>177</v>
      </c>
    </row>
    <row r="25" spans="1:15" x14ac:dyDescent="0.25">
      <c r="C25" s="18"/>
      <c r="F25" s="18"/>
      <c r="I25" s="18"/>
    </row>
    <row r="26" spans="1:15" x14ac:dyDescent="0.25">
      <c r="A26" s="40" t="s">
        <v>48</v>
      </c>
      <c r="B26" s="17">
        <v>0.3</v>
      </c>
    </row>
    <row r="27" spans="1:15" x14ac:dyDescent="0.25">
      <c r="A27" s="40" t="s">
        <v>114</v>
      </c>
      <c r="B27" s="17">
        <v>0.3</v>
      </c>
    </row>
  </sheetData>
  <mergeCells count="4">
    <mergeCell ref="B1:D1"/>
    <mergeCell ref="E1:G1"/>
    <mergeCell ref="H1:J1"/>
    <mergeCell ref="K1:L1"/>
  </mergeCells>
  <phoneticPr fontId="1" type="noConversion"/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"/>
  <sheetViews>
    <sheetView workbookViewId="0">
      <selection activeCell="I6" sqref="I6"/>
    </sheetView>
  </sheetViews>
  <sheetFormatPr defaultRowHeight="15" x14ac:dyDescent="0.25"/>
  <cols>
    <col min="1" max="1" width="39.140625" style="40" bestFit="1" customWidth="1"/>
    <col min="2" max="2" width="5.140625" style="15" bestFit="1" customWidth="1"/>
    <col min="3" max="3" width="5" style="15" bestFit="1" customWidth="1"/>
    <col min="4" max="4" width="5.28515625" style="40" bestFit="1" customWidth="1"/>
    <col min="5" max="5" width="5.140625" style="17" bestFit="1" customWidth="1"/>
    <col min="6" max="6" width="5" style="17" bestFit="1" customWidth="1"/>
    <col min="7" max="7" width="5.28515625" style="40" bestFit="1" customWidth="1"/>
    <col min="8" max="8" width="5.140625" style="17" bestFit="1" customWidth="1"/>
    <col min="9" max="9" width="5" style="17" bestFit="1" customWidth="1"/>
    <col min="10" max="10" width="5.28515625" style="40" bestFit="1" customWidth="1"/>
    <col min="11" max="11" width="7.28515625" style="17" bestFit="1" customWidth="1"/>
    <col min="12" max="13" width="5" style="40" bestFit="1" customWidth="1"/>
    <col min="14" max="14" width="5.140625" style="69" customWidth="1"/>
    <col min="15" max="15" width="73" style="69" bestFit="1" customWidth="1"/>
    <col min="16" max="16384" width="9.140625" style="15"/>
  </cols>
  <sheetData>
    <row r="1" spans="1:15" s="13" customFormat="1" x14ac:dyDescent="0.25">
      <c r="A1" s="33" t="s">
        <v>4</v>
      </c>
      <c r="B1" s="148" t="s">
        <v>5</v>
      </c>
      <c r="C1" s="148"/>
      <c r="D1" s="148"/>
      <c r="E1" s="148" t="s">
        <v>6</v>
      </c>
      <c r="F1" s="148"/>
      <c r="G1" s="149"/>
      <c r="H1" s="148" t="s">
        <v>7</v>
      </c>
      <c r="I1" s="148"/>
      <c r="J1" s="149"/>
      <c r="K1" s="148" t="s">
        <v>111</v>
      </c>
      <c r="L1" s="149"/>
      <c r="M1" s="45" t="s">
        <v>113</v>
      </c>
      <c r="N1" s="47"/>
      <c r="O1" s="70" t="s">
        <v>103</v>
      </c>
    </row>
    <row r="2" spans="1:15" s="13" customFormat="1" x14ac:dyDescent="0.25">
      <c r="A2" s="33"/>
      <c r="B2" s="13" t="s">
        <v>109</v>
      </c>
      <c r="C2" s="13" t="s">
        <v>110</v>
      </c>
      <c r="D2" s="33" t="s">
        <v>106</v>
      </c>
      <c r="E2" s="13" t="s">
        <v>109</v>
      </c>
      <c r="F2" s="13" t="s">
        <v>110</v>
      </c>
      <c r="G2" s="33" t="s">
        <v>106</v>
      </c>
      <c r="H2" s="13" t="s">
        <v>109</v>
      </c>
      <c r="I2" s="13" t="s">
        <v>110</v>
      </c>
      <c r="J2" s="33" t="s">
        <v>106</v>
      </c>
      <c r="K2" s="13" t="s">
        <v>6</v>
      </c>
      <c r="L2" s="33" t="s">
        <v>7</v>
      </c>
      <c r="M2" s="45"/>
      <c r="N2" s="47"/>
      <c r="O2" s="70"/>
    </row>
    <row r="3" spans="1:15" s="26" customFormat="1" x14ac:dyDescent="0.25">
      <c r="A3" s="34" t="s">
        <v>105</v>
      </c>
      <c r="C3" s="27"/>
      <c r="D3" s="34"/>
      <c r="F3" s="27"/>
      <c r="G3" s="34"/>
      <c r="I3" s="27"/>
      <c r="J3" s="34"/>
      <c r="L3" s="34"/>
      <c r="M3" s="46"/>
      <c r="N3" s="48"/>
      <c r="O3" s="71"/>
    </row>
    <row r="4" spans="1:15" s="29" customFormat="1" x14ac:dyDescent="0.25">
      <c r="A4" s="36" t="s">
        <v>60</v>
      </c>
      <c r="B4" s="28">
        <v>0</v>
      </c>
      <c r="C4" s="77">
        <v>0</v>
      </c>
      <c r="D4" s="36"/>
      <c r="E4" s="28">
        <v>0</v>
      </c>
      <c r="F4" s="77">
        <v>0</v>
      </c>
      <c r="G4" s="36"/>
      <c r="H4" s="29">
        <v>0.5</v>
      </c>
      <c r="I4" s="77">
        <v>0.5</v>
      </c>
      <c r="J4" s="36" t="s">
        <v>149</v>
      </c>
      <c r="L4" s="36"/>
      <c r="M4" s="36"/>
      <c r="N4" s="23"/>
      <c r="O4" s="23"/>
    </row>
    <row r="5" spans="1:15" s="29" customFormat="1" x14ac:dyDescent="0.25">
      <c r="A5" s="36" t="s">
        <v>153</v>
      </c>
      <c r="B5" s="29">
        <v>0</v>
      </c>
      <c r="C5" s="77">
        <v>0</v>
      </c>
      <c r="D5" s="36"/>
      <c r="E5" s="29">
        <v>0</v>
      </c>
      <c r="F5" s="77">
        <v>0</v>
      </c>
      <c r="G5" s="36"/>
      <c r="H5" s="29">
        <v>0.5</v>
      </c>
      <c r="I5" s="77">
        <v>0.25</v>
      </c>
      <c r="J5" s="36" t="s">
        <v>149</v>
      </c>
      <c r="L5" s="36"/>
      <c r="M5" s="36"/>
      <c r="N5" s="23"/>
      <c r="O5" s="23"/>
    </row>
    <row r="6" spans="1:15" s="29" customFormat="1" x14ac:dyDescent="0.25">
      <c r="A6" s="36" t="s">
        <v>154</v>
      </c>
      <c r="B6" s="29">
        <v>0</v>
      </c>
      <c r="C6" s="77">
        <v>0</v>
      </c>
      <c r="D6" s="36"/>
      <c r="E6" s="29">
        <v>0</v>
      </c>
      <c r="F6" s="77">
        <v>0</v>
      </c>
      <c r="G6" s="36"/>
      <c r="H6" s="29">
        <v>0.3</v>
      </c>
      <c r="I6" s="77">
        <v>0.3</v>
      </c>
      <c r="J6" s="36" t="s">
        <v>149</v>
      </c>
      <c r="L6" s="36"/>
      <c r="M6" s="36"/>
      <c r="N6" s="23"/>
      <c r="O6" s="23"/>
    </row>
    <row r="7" spans="1:15" s="29" customFormat="1" x14ac:dyDescent="0.25">
      <c r="A7" s="36" t="s">
        <v>155</v>
      </c>
      <c r="C7" s="77"/>
      <c r="D7" s="36"/>
      <c r="F7" s="77"/>
      <c r="G7" s="36"/>
      <c r="H7" s="29">
        <v>1</v>
      </c>
      <c r="I7" s="77">
        <v>1</v>
      </c>
      <c r="J7" s="36" t="s">
        <v>149</v>
      </c>
      <c r="L7" s="36"/>
      <c r="M7" s="36"/>
      <c r="N7" s="23"/>
      <c r="O7" s="23"/>
    </row>
    <row r="8" spans="1:15" s="29" customFormat="1" x14ac:dyDescent="0.25">
      <c r="A8" s="36" t="s">
        <v>156</v>
      </c>
      <c r="C8" s="77"/>
      <c r="D8" s="36"/>
      <c r="F8" s="77"/>
      <c r="G8" s="36"/>
      <c r="H8" s="29">
        <v>1</v>
      </c>
      <c r="I8" s="77">
        <v>1</v>
      </c>
      <c r="J8" s="36" t="s">
        <v>149</v>
      </c>
      <c r="L8" s="36"/>
      <c r="M8" s="36"/>
      <c r="N8" s="23"/>
      <c r="O8" s="23"/>
    </row>
    <row r="9" spans="1:15" s="29" customFormat="1" x14ac:dyDescent="0.25">
      <c r="A9" s="36" t="s">
        <v>157</v>
      </c>
      <c r="C9" s="77"/>
      <c r="D9" s="36" t="s">
        <v>119</v>
      </c>
      <c r="F9" s="77"/>
      <c r="G9" s="36" t="s">
        <v>119</v>
      </c>
      <c r="I9" s="77"/>
      <c r="J9" s="36" t="s">
        <v>149</v>
      </c>
      <c r="L9" s="36"/>
      <c r="M9" s="36"/>
      <c r="N9" s="23" t="s">
        <v>176</v>
      </c>
      <c r="O9" s="23"/>
    </row>
    <row r="10" spans="1:15" s="29" customFormat="1" x14ac:dyDescent="0.25">
      <c r="A10" s="36"/>
      <c r="C10" s="77"/>
      <c r="D10" s="36"/>
      <c r="F10" s="77"/>
      <c r="G10" s="36"/>
      <c r="I10" s="77"/>
      <c r="J10" s="36"/>
      <c r="L10" s="36"/>
      <c r="M10" s="36"/>
      <c r="N10" s="23"/>
      <c r="O10" s="23"/>
    </row>
    <row r="11" spans="1:15" s="73" customFormat="1" ht="15.75" thickBot="1" x14ac:dyDescent="0.3">
      <c r="A11" s="72"/>
      <c r="D11" s="72"/>
      <c r="G11" s="72"/>
      <c r="J11" s="72"/>
      <c r="L11" s="72"/>
      <c r="M11" s="72"/>
      <c r="N11" s="74"/>
      <c r="O11" s="74"/>
    </row>
    <row r="12" spans="1:15" ht="15.75" thickTop="1" x14ac:dyDescent="0.25">
      <c r="A12" s="40" t="s">
        <v>116</v>
      </c>
      <c r="B12" s="15">
        <f>SUM(B4:B11)</f>
        <v>0</v>
      </c>
      <c r="C12" s="15">
        <f>SUM(C4:C11)</f>
        <v>0</v>
      </c>
      <c r="E12" s="17">
        <f>SUM(E4:E11)</f>
        <v>0</v>
      </c>
      <c r="F12" s="17">
        <f>SUM(F4:F11)</f>
        <v>0</v>
      </c>
      <c r="H12" s="17">
        <f>SUM(H4:H11)</f>
        <v>3.3</v>
      </c>
      <c r="I12" s="17">
        <f>SUM(I4:I11)</f>
        <v>3.05</v>
      </c>
      <c r="K12" s="17">
        <f>E12*B14</f>
        <v>0</v>
      </c>
      <c r="L12" s="40">
        <f>H12*B14</f>
        <v>0.98999999999999988</v>
      </c>
      <c r="M12" s="40">
        <f>(E12+H12)*B15</f>
        <v>0.98999999999999988</v>
      </c>
      <c r="O12" s="69" t="s">
        <v>177</v>
      </c>
    </row>
    <row r="14" spans="1:15" x14ac:dyDescent="0.25">
      <c r="A14" s="40" t="s">
        <v>48</v>
      </c>
      <c r="B14" s="15">
        <v>0.3</v>
      </c>
    </row>
    <row r="15" spans="1:15" x14ac:dyDescent="0.25">
      <c r="A15" s="40" t="s">
        <v>114</v>
      </c>
      <c r="B15" s="17">
        <v>0.3</v>
      </c>
    </row>
  </sheetData>
  <mergeCells count="4">
    <mergeCell ref="B1:D1"/>
    <mergeCell ref="E1:G1"/>
    <mergeCell ref="H1:J1"/>
    <mergeCell ref="K1:L1"/>
  </mergeCells>
  <phoneticPr fontId="1" type="noConversion"/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"/>
  <sheetViews>
    <sheetView workbookViewId="0">
      <selection activeCell="O9" sqref="O9"/>
    </sheetView>
  </sheetViews>
  <sheetFormatPr defaultColWidth="19" defaultRowHeight="15" x14ac:dyDescent="0.25"/>
  <cols>
    <col min="1" max="1" width="37.28515625" style="114" bestFit="1" customWidth="1"/>
    <col min="2" max="2" width="5.28515625" style="96" customWidth="1"/>
    <col min="3" max="3" width="5" style="17" bestFit="1" customWidth="1"/>
    <col min="4" max="4" width="5.28515625" style="40" bestFit="1" customWidth="1"/>
    <col min="5" max="5" width="5.140625" style="96" bestFit="1" customWidth="1"/>
    <col min="6" max="6" width="5" style="17" bestFit="1" customWidth="1"/>
    <col min="7" max="7" width="5.28515625" style="40" bestFit="1" customWidth="1"/>
    <col min="8" max="8" width="5.140625" style="96" bestFit="1" customWidth="1"/>
    <col min="9" max="9" width="5" style="17" bestFit="1" customWidth="1"/>
    <col min="10" max="10" width="5.28515625" style="40" bestFit="1" customWidth="1"/>
    <col min="11" max="11" width="7.28515625" style="96" bestFit="1" customWidth="1"/>
    <col min="12" max="12" width="5" style="40" bestFit="1" customWidth="1"/>
    <col min="13" max="13" width="5" style="69" bestFit="1" customWidth="1"/>
    <col min="14" max="14" width="4.42578125" style="69" customWidth="1"/>
    <col min="15" max="15" width="76.42578125" style="15" customWidth="1"/>
    <col min="16" max="16384" width="19" style="15"/>
  </cols>
  <sheetData>
    <row r="1" spans="1:15" s="13" customFormat="1" x14ac:dyDescent="0.25">
      <c r="A1" s="33" t="s">
        <v>4</v>
      </c>
      <c r="B1" s="150" t="s">
        <v>5</v>
      </c>
      <c r="C1" s="148"/>
      <c r="D1" s="149"/>
      <c r="E1" s="150" t="s">
        <v>6</v>
      </c>
      <c r="F1" s="148"/>
      <c r="G1" s="149"/>
      <c r="H1" s="150" t="s">
        <v>7</v>
      </c>
      <c r="I1" s="148"/>
      <c r="J1" s="149"/>
      <c r="K1" s="150" t="s">
        <v>111</v>
      </c>
      <c r="L1" s="149"/>
      <c r="M1" s="47" t="s">
        <v>113</v>
      </c>
      <c r="N1" s="47"/>
      <c r="O1" s="13" t="s">
        <v>103</v>
      </c>
    </row>
    <row r="2" spans="1:15" s="13" customFormat="1" x14ac:dyDescent="0.25">
      <c r="A2" s="33"/>
      <c r="B2" s="83" t="s">
        <v>109</v>
      </c>
      <c r="C2" s="13" t="s">
        <v>110</v>
      </c>
      <c r="D2" s="33" t="s">
        <v>106</v>
      </c>
      <c r="E2" s="83" t="s">
        <v>109</v>
      </c>
      <c r="F2" s="13" t="s">
        <v>110</v>
      </c>
      <c r="G2" s="33" t="s">
        <v>106</v>
      </c>
      <c r="H2" s="83" t="s">
        <v>109</v>
      </c>
      <c r="I2" s="13" t="s">
        <v>110</v>
      </c>
      <c r="J2" s="33" t="s">
        <v>106</v>
      </c>
      <c r="K2" s="83" t="s">
        <v>6</v>
      </c>
      <c r="L2" s="33" t="s">
        <v>7</v>
      </c>
      <c r="M2" s="47"/>
      <c r="N2" s="47"/>
    </row>
    <row r="3" spans="1:15" s="26" customFormat="1" x14ac:dyDescent="0.25">
      <c r="A3" s="34" t="s">
        <v>105</v>
      </c>
      <c r="B3" s="85"/>
      <c r="C3" s="27"/>
      <c r="D3" s="34"/>
      <c r="E3" s="85"/>
      <c r="F3" s="27"/>
      <c r="G3" s="34"/>
      <c r="H3" s="85"/>
      <c r="I3" s="27"/>
      <c r="J3" s="34"/>
      <c r="K3" s="85"/>
      <c r="L3" s="34"/>
      <c r="M3" s="48"/>
      <c r="N3" s="48"/>
    </row>
    <row r="4" spans="1:15" s="29" customFormat="1" x14ac:dyDescent="0.25">
      <c r="A4" s="111" t="s">
        <v>61</v>
      </c>
      <c r="B4" s="87">
        <v>0.5</v>
      </c>
      <c r="C4" s="77">
        <v>0.5</v>
      </c>
      <c r="D4" s="36"/>
      <c r="E4" s="87">
        <v>1</v>
      </c>
      <c r="F4" s="77">
        <v>1</v>
      </c>
      <c r="G4" s="36"/>
      <c r="H4" s="87">
        <v>0.2</v>
      </c>
      <c r="I4" s="77">
        <v>0.2</v>
      </c>
      <c r="J4" s="36"/>
      <c r="K4" s="87"/>
      <c r="L4" s="36"/>
      <c r="M4" s="23"/>
      <c r="N4" s="23"/>
    </row>
    <row r="5" spans="1:15" s="29" customFormat="1" x14ac:dyDescent="0.25">
      <c r="A5" s="111" t="s">
        <v>62</v>
      </c>
      <c r="B5" s="87">
        <v>1.5</v>
      </c>
      <c r="C5" s="77">
        <v>1.5</v>
      </c>
      <c r="D5" s="36"/>
      <c r="E5" s="87">
        <v>1</v>
      </c>
      <c r="F5" s="77">
        <v>1</v>
      </c>
      <c r="G5" s="36"/>
      <c r="H5" s="87">
        <v>3</v>
      </c>
      <c r="I5" s="77">
        <v>3</v>
      </c>
      <c r="J5" s="36"/>
      <c r="K5" s="87"/>
      <c r="L5" s="36"/>
      <c r="M5" s="23"/>
      <c r="N5" s="23"/>
    </row>
    <row r="6" spans="1:15" s="29" customFormat="1" x14ac:dyDescent="0.25">
      <c r="A6" s="112" t="s">
        <v>178</v>
      </c>
      <c r="B6" s="87"/>
      <c r="C6" s="77"/>
      <c r="D6" s="36"/>
      <c r="E6" s="87"/>
      <c r="F6" s="77"/>
      <c r="G6" s="36"/>
      <c r="H6" s="87">
        <v>0.2</v>
      </c>
      <c r="I6" s="77">
        <v>0.2</v>
      </c>
      <c r="J6" s="36" t="s">
        <v>149</v>
      </c>
      <c r="K6" s="87"/>
      <c r="L6" s="36"/>
      <c r="M6" s="23"/>
      <c r="N6" s="23"/>
    </row>
    <row r="7" spans="1:15" s="29" customFormat="1" x14ac:dyDescent="0.25">
      <c r="A7" s="112"/>
      <c r="B7" s="87"/>
      <c r="C7" s="77"/>
      <c r="D7" s="36"/>
      <c r="E7" s="87"/>
      <c r="F7" s="77"/>
      <c r="G7" s="36"/>
      <c r="H7" s="87"/>
      <c r="I7" s="77"/>
      <c r="J7" s="36"/>
      <c r="K7" s="87"/>
      <c r="L7" s="36"/>
      <c r="M7" s="23"/>
      <c r="N7" s="23"/>
    </row>
    <row r="8" spans="1:15" s="73" customFormat="1" ht="15.75" thickBot="1" x14ac:dyDescent="0.3">
      <c r="A8" s="113"/>
      <c r="B8" s="101"/>
      <c r="D8" s="72"/>
      <c r="E8" s="101"/>
      <c r="G8" s="72"/>
      <c r="H8" s="101"/>
      <c r="J8" s="72"/>
      <c r="K8" s="101"/>
      <c r="L8" s="72"/>
      <c r="M8" s="74"/>
      <c r="N8" s="74"/>
    </row>
    <row r="9" spans="1:15" ht="15.75" thickTop="1" x14ac:dyDescent="0.25">
      <c r="A9" s="114" t="s">
        <v>116</v>
      </c>
      <c r="B9" s="96">
        <f>SUM(B4:B8)</f>
        <v>2</v>
      </c>
      <c r="C9" s="17">
        <f>SUM(C4:C8)</f>
        <v>2</v>
      </c>
      <c r="E9" s="96">
        <f>SUM(E4:E8)</f>
        <v>2</v>
      </c>
      <c r="F9" s="17">
        <f>SUM(F4:F8)</f>
        <v>2</v>
      </c>
      <c r="H9" s="96">
        <f>SUM(H4:H8)</f>
        <v>3.4000000000000004</v>
      </c>
      <c r="I9" s="17">
        <f>SUM(I4:I8)</f>
        <v>3.4000000000000004</v>
      </c>
      <c r="K9" s="96">
        <f>E9*B11</f>
        <v>0.6</v>
      </c>
      <c r="L9" s="40">
        <f>H9*B11</f>
        <v>1.02</v>
      </c>
      <c r="M9" s="69">
        <f>(E9+H9)*B12</f>
        <v>1.62</v>
      </c>
      <c r="O9" s="69" t="s">
        <v>177</v>
      </c>
    </row>
    <row r="11" spans="1:15" x14ac:dyDescent="0.25">
      <c r="A11" s="114" t="s">
        <v>48</v>
      </c>
      <c r="B11" s="96">
        <v>0.3</v>
      </c>
    </row>
    <row r="12" spans="1:15" x14ac:dyDescent="0.25">
      <c r="A12" s="114" t="s">
        <v>114</v>
      </c>
      <c r="B12" s="96">
        <v>0.3</v>
      </c>
    </row>
  </sheetData>
  <mergeCells count="4">
    <mergeCell ref="B1:D1"/>
    <mergeCell ref="E1:G1"/>
    <mergeCell ref="H1:J1"/>
    <mergeCell ref="K1:L1"/>
  </mergeCells>
  <phoneticPr fontId="1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"/>
  <sheetViews>
    <sheetView workbookViewId="0">
      <selection activeCell="H12" sqref="H12"/>
    </sheetView>
  </sheetViews>
  <sheetFormatPr defaultRowHeight="15" x14ac:dyDescent="0.25"/>
  <cols>
    <col min="1" max="1" width="39.7109375" style="40" bestFit="1" customWidth="1"/>
    <col min="2" max="2" width="5.140625" style="96" bestFit="1" customWidth="1"/>
    <col min="3" max="3" width="5" style="17" bestFit="1" customWidth="1"/>
    <col min="4" max="4" width="5.28515625" style="40" bestFit="1" customWidth="1"/>
    <col min="5" max="5" width="5.140625" style="96" bestFit="1" customWidth="1"/>
    <col min="6" max="6" width="5" style="17" bestFit="1" customWidth="1"/>
    <col min="7" max="7" width="5.28515625" style="40" bestFit="1" customWidth="1"/>
    <col min="8" max="8" width="5.140625" style="96" bestFit="1" customWidth="1"/>
    <col min="9" max="9" width="5" style="17" bestFit="1" customWidth="1"/>
    <col min="10" max="10" width="5.28515625" style="40" bestFit="1" customWidth="1"/>
    <col min="11" max="11" width="7.28515625" style="109" bestFit="1" customWidth="1"/>
    <col min="12" max="12" width="4" style="110" bestFit="1" customWidth="1"/>
    <col min="13" max="13" width="4" style="69" bestFit="1" customWidth="1"/>
    <col min="14" max="14" width="4.42578125" style="69" customWidth="1"/>
    <col min="15" max="15" width="73.42578125" style="69" customWidth="1"/>
    <col min="16" max="16" width="15" style="15" bestFit="1" customWidth="1"/>
    <col min="17" max="16384" width="9.140625" style="15"/>
  </cols>
  <sheetData>
    <row r="1" spans="1:15" s="13" customFormat="1" x14ac:dyDescent="0.25">
      <c r="A1" s="33" t="s">
        <v>4</v>
      </c>
      <c r="B1" s="150" t="s">
        <v>5</v>
      </c>
      <c r="C1" s="148"/>
      <c r="D1" s="149"/>
      <c r="E1" s="150" t="s">
        <v>6</v>
      </c>
      <c r="F1" s="148"/>
      <c r="G1" s="149"/>
      <c r="H1" s="150" t="s">
        <v>7</v>
      </c>
      <c r="I1" s="148"/>
      <c r="J1" s="149"/>
      <c r="K1" s="151" t="s">
        <v>111</v>
      </c>
      <c r="L1" s="152"/>
      <c r="M1" s="47" t="s">
        <v>113</v>
      </c>
      <c r="N1" s="47"/>
      <c r="O1" s="70" t="s">
        <v>103</v>
      </c>
    </row>
    <row r="2" spans="1:15" s="13" customFormat="1" x14ac:dyDescent="0.25">
      <c r="A2" s="33"/>
      <c r="B2" s="83" t="s">
        <v>109</v>
      </c>
      <c r="C2" s="13" t="s">
        <v>110</v>
      </c>
      <c r="D2" s="33" t="s">
        <v>106</v>
      </c>
      <c r="E2" s="83" t="s">
        <v>109</v>
      </c>
      <c r="F2" s="14" t="s">
        <v>110</v>
      </c>
      <c r="G2" s="33" t="s">
        <v>106</v>
      </c>
      <c r="H2" s="83" t="s">
        <v>109</v>
      </c>
      <c r="I2" s="14" t="s">
        <v>110</v>
      </c>
      <c r="J2" s="33" t="s">
        <v>106</v>
      </c>
      <c r="K2" s="103" t="s">
        <v>6</v>
      </c>
      <c r="L2" s="104" t="s">
        <v>7</v>
      </c>
      <c r="M2" s="47"/>
      <c r="N2" s="47"/>
      <c r="O2" s="70"/>
    </row>
    <row r="3" spans="1:15" s="26" customFormat="1" x14ac:dyDescent="0.25">
      <c r="A3" s="34" t="s">
        <v>105</v>
      </c>
      <c r="B3" s="85"/>
      <c r="C3" s="27"/>
      <c r="D3" s="34"/>
      <c r="E3" s="85"/>
      <c r="F3" s="27"/>
      <c r="G3" s="34"/>
      <c r="H3" s="85"/>
      <c r="I3" s="27"/>
      <c r="J3" s="34"/>
      <c r="K3" s="105"/>
      <c r="L3" s="106"/>
      <c r="M3" s="48"/>
      <c r="N3" s="48"/>
      <c r="O3" s="71"/>
    </row>
    <row r="4" spans="1:15" s="29" customFormat="1" x14ac:dyDescent="0.25">
      <c r="A4" s="36" t="s">
        <v>63</v>
      </c>
      <c r="B4" s="87">
        <v>1</v>
      </c>
      <c r="C4" s="77">
        <v>1</v>
      </c>
      <c r="D4" s="36"/>
      <c r="E4" s="87">
        <v>0.5</v>
      </c>
      <c r="F4" s="77">
        <v>0.5</v>
      </c>
      <c r="G4" s="36"/>
      <c r="H4" s="87">
        <v>1</v>
      </c>
      <c r="I4" s="77">
        <v>0</v>
      </c>
      <c r="J4" s="36" t="s">
        <v>108</v>
      </c>
      <c r="K4" s="89"/>
      <c r="L4" s="37"/>
      <c r="M4" s="23"/>
      <c r="N4" s="23"/>
      <c r="O4" s="23"/>
    </row>
    <row r="5" spans="1:15" s="29" customFormat="1" x14ac:dyDescent="0.25">
      <c r="A5" s="36" t="s">
        <v>64</v>
      </c>
      <c r="B5" s="87">
        <v>1.5</v>
      </c>
      <c r="C5" s="77">
        <v>1.5</v>
      </c>
      <c r="D5" s="36"/>
      <c r="E5" s="87">
        <v>1</v>
      </c>
      <c r="F5" s="77">
        <v>1</v>
      </c>
      <c r="G5" s="36"/>
      <c r="H5" s="87">
        <v>1</v>
      </c>
      <c r="I5" s="77">
        <v>1</v>
      </c>
      <c r="J5" s="36"/>
      <c r="K5" s="89"/>
      <c r="L5" s="37"/>
      <c r="M5" s="23"/>
      <c r="N5" s="23" t="s">
        <v>176</v>
      </c>
      <c r="O5" s="23" t="s">
        <v>146</v>
      </c>
    </row>
    <row r="6" spans="1:15" s="29" customFormat="1" x14ac:dyDescent="0.25">
      <c r="A6" s="36" t="s">
        <v>65</v>
      </c>
      <c r="B6" s="87">
        <v>1</v>
      </c>
      <c r="C6" s="77">
        <v>1</v>
      </c>
      <c r="D6" s="36"/>
      <c r="E6" s="87">
        <v>1.5</v>
      </c>
      <c r="F6" s="77">
        <v>1.5</v>
      </c>
      <c r="G6" s="36"/>
      <c r="H6" s="87">
        <v>1</v>
      </c>
      <c r="I6" s="77">
        <v>1</v>
      </c>
      <c r="J6" s="36"/>
      <c r="K6" s="89"/>
      <c r="L6" s="37"/>
      <c r="M6" s="23"/>
      <c r="N6" s="23" t="s">
        <v>176</v>
      </c>
      <c r="O6" s="23"/>
    </row>
    <row r="7" spans="1:15" s="29" customFormat="1" x14ac:dyDescent="0.25">
      <c r="A7" s="36" t="s">
        <v>144</v>
      </c>
      <c r="B7" s="87"/>
      <c r="C7" s="77"/>
      <c r="D7" s="36"/>
      <c r="E7" s="87"/>
      <c r="F7" s="77"/>
      <c r="G7" s="36"/>
      <c r="H7" s="87">
        <v>0.5</v>
      </c>
      <c r="I7" s="77">
        <v>0</v>
      </c>
      <c r="J7" s="36"/>
      <c r="K7" s="89"/>
      <c r="L7" s="37"/>
      <c r="M7" s="23"/>
      <c r="N7" s="23"/>
      <c r="O7" s="23" t="s">
        <v>147</v>
      </c>
    </row>
    <row r="8" spans="1:15" s="31" customFormat="1" ht="15.75" thickBot="1" x14ac:dyDescent="0.3">
      <c r="A8" s="39"/>
      <c r="B8" s="98"/>
      <c r="D8" s="39"/>
      <c r="E8" s="98"/>
      <c r="G8" s="39"/>
      <c r="H8" s="98"/>
      <c r="J8" s="39"/>
      <c r="K8" s="107"/>
      <c r="L8" s="108"/>
      <c r="M8" s="99"/>
      <c r="N8" s="99"/>
      <c r="O8" s="99"/>
    </row>
    <row r="9" spans="1:15" ht="15.75" thickTop="1" x14ac:dyDescent="0.25">
      <c r="A9" s="40" t="s">
        <v>116</v>
      </c>
      <c r="B9" s="96">
        <f>SUM(B4:B8)</f>
        <v>3.5</v>
      </c>
      <c r="C9" s="17">
        <f>SUM(C4:C8)</f>
        <v>3.5</v>
      </c>
      <c r="E9" s="96">
        <f>SUM(E4:E8)</f>
        <v>3</v>
      </c>
      <c r="F9" s="17">
        <f>SUM(F4:F8)</f>
        <v>3</v>
      </c>
      <c r="H9" s="96">
        <f>SUM(H4:H8)</f>
        <v>3.5</v>
      </c>
      <c r="I9" s="17">
        <f>SUM(I4:I8)</f>
        <v>2</v>
      </c>
      <c r="K9" s="109">
        <f>E9*B11</f>
        <v>0.89999999999999991</v>
      </c>
      <c r="L9" s="110">
        <f>H9*B11</f>
        <v>1.05</v>
      </c>
      <c r="M9" s="69">
        <f>(E9+H9)*B12</f>
        <v>1.95</v>
      </c>
      <c r="O9" s="69" t="s">
        <v>177</v>
      </c>
    </row>
    <row r="11" spans="1:15" x14ac:dyDescent="0.25">
      <c r="A11" s="40" t="s">
        <v>48</v>
      </c>
      <c r="B11" s="96">
        <v>0.3</v>
      </c>
    </row>
    <row r="12" spans="1:15" x14ac:dyDescent="0.25">
      <c r="A12" s="40" t="s">
        <v>114</v>
      </c>
      <c r="B12" s="96">
        <v>0.3</v>
      </c>
    </row>
  </sheetData>
  <mergeCells count="4">
    <mergeCell ref="B1:D1"/>
    <mergeCell ref="E1:G1"/>
    <mergeCell ref="H1:J1"/>
    <mergeCell ref="K1:L1"/>
  </mergeCells>
  <phoneticPr fontId="1" type="noConversion"/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"/>
  <sheetViews>
    <sheetView workbookViewId="0">
      <selection activeCell="O18" sqref="O18"/>
    </sheetView>
  </sheetViews>
  <sheetFormatPr defaultRowHeight="15" x14ac:dyDescent="0.25"/>
  <cols>
    <col min="1" max="1" width="46.5703125" style="40" bestFit="1" customWidth="1"/>
    <col min="2" max="2" width="5.140625" style="96" bestFit="1" customWidth="1"/>
    <col min="3" max="3" width="5" style="17" bestFit="1" customWidth="1"/>
    <col min="4" max="4" width="5.28515625" style="40" bestFit="1" customWidth="1"/>
    <col min="5" max="5" width="5.140625" style="96" bestFit="1" customWidth="1"/>
    <col min="6" max="6" width="5" style="17" bestFit="1" customWidth="1"/>
    <col min="7" max="7" width="5.28515625" style="40" bestFit="1" customWidth="1"/>
    <col min="8" max="8" width="5.140625" style="96" bestFit="1" customWidth="1"/>
    <col min="9" max="9" width="5" style="17" bestFit="1" customWidth="1"/>
    <col min="10" max="10" width="5.28515625" style="40" bestFit="1" customWidth="1"/>
    <col min="11" max="11" width="7.28515625" style="96" bestFit="1" customWidth="1"/>
    <col min="12" max="12" width="5" style="40" bestFit="1" customWidth="1"/>
    <col min="13" max="13" width="4" style="69" bestFit="1" customWidth="1"/>
    <col min="14" max="14" width="5.7109375" style="69" customWidth="1"/>
    <col min="15" max="15" width="62.85546875" style="65" customWidth="1"/>
    <col min="16" max="16384" width="9.140625" style="15"/>
  </cols>
  <sheetData>
    <row r="1" spans="1:15" s="13" customFormat="1" x14ac:dyDescent="0.25">
      <c r="A1" s="33" t="s">
        <v>4</v>
      </c>
      <c r="B1" s="150" t="s">
        <v>5</v>
      </c>
      <c r="C1" s="148"/>
      <c r="D1" s="149"/>
      <c r="E1" s="150" t="s">
        <v>6</v>
      </c>
      <c r="F1" s="148"/>
      <c r="G1" s="149"/>
      <c r="H1" s="150" t="s">
        <v>7</v>
      </c>
      <c r="I1" s="148"/>
      <c r="J1" s="149"/>
      <c r="K1" s="150" t="s">
        <v>111</v>
      </c>
      <c r="L1" s="149"/>
      <c r="M1" s="47" t="s">
        <v>113</v>
      </c>
      <c r="N1" s="47"/>
      <c r="O1" s="13" t="s">
        <v>103</v>
      </c>
    </row>
    <row r="2" spans="1:15" s="13" customFormat="1" x14ac:dyDescent="0.25">
      <c r="A2" s="33"/>
      <c r="B2" s="83" t="s">
        <v>109</v>
      </c>
      <c r="C2" s="13" t="s">
        <v>110</v>
      </c>
      <c r="D2" s="33" t="s">
        <v>106</v>
      </c>
      <c r="E2" s="83" t="s">
        <v>109</v>
      </c>
      <c r="F2" s="13" t="s">
        <v>110</v>
      </c>
      <c r="G2" s="33" t="s">
        <v>106</v>
      </c>
      <c r="H2" s="83" t="s">
        <v>109</v>
      </c>
      <c r="I2" s="13" t="s">
        <v>110</v>
      </c>
      <c r="J2" s="33" t="s">
        <v>106</v>
      </c>
      <c r="K2" s="83" t="s">
        <v>6</v>
      </c>
      <c r="L2" s="33" t="s">
        <v>7</v>
      </c>
      <c r="M2" s="47"/>
      <c r="N2" s="47"/>
    </row>
    <row r="3" spans="1:15" s="26" customFormat="1" x14ac:dyDescent="0.25">
      <c r="A3" s="34" t="s">
        <v>105</v>
      </c>
      <c r="B3" s="85"/>
      <c r="C3" s="27"/>
      <c r="D3" s="34"/>
      <c r="E3" s="85"/>
      <c r="F3" s="27"/>
      <c r="G3" s="34"/>
      <c r="H3" s="85"/>
      <c r="I3" s="27"/>
      <c r="J3" s="34"/>
      <c r="K3" s="85"/>
      <c r="L3" s="34"/>
      <c r="M3" s="48"/>
      <c r="N3" s="48"/>
    </row>
    <row r="4" spans="1:15" s="29" customFormat="1" x14ac:dyDescent="0.25">
      <c r="A4" s="36" t="s">
        <v>52</v>
      </c>
      <c r="B4" s="87">
        <v>0.1</v>
      </c>
      <c r="C4" s="77">
        <v>0.1</v>
      </c>
      <c r="D4" s="36"/>
      <c r="E4" s="87">
        <v>0</v>
      </c>
      <c r="F4" s="77">
        <v>0</v>
      </c>
      <c r="G4" s="36"/>
      <c r="H4" s="87">
        <v>0.4</v>
      </c>
      <c r="I4" s="77">
        <v>0.4</v>
      </c>
      <c r="J4" s="36" t="s">
        <v>108</v>
      </c>
      <c r="K4" s="87"/>
      <c r="L4" s="36"/>
      <c r="M4" s="23"/>
      <c r="N4" s="23"/>
      <c r="O4" s="100"/>
    </row>
    <row r="5" spans="1:15" s="29" customFormat="1" x14ac:dyDescent="0.25">
      <c r="A5" s="36" t="s">
        <v>53</v>
      </c>
      <c r="B5" s="87">
        <v>0.1</v>
      </c>
      <c r="C5" s="77">
        <v>0.1</v>
      </c>
      <c r="D5" s="36"/>
      <c r="E5" s="87"/>
      <c r="F5" s="77"/>
      <c r="G5" s="36"/>
      <c r="H5" s="87">
        <v>0.1</v>
      </c>
      <c r="I5" s="77">
        <v>0.1</v>
      </c>
      <c r="J5" s="36" t="s">
        <v>108</v>
      </c>
      <c r="K5" s="87"/>
      <c r="L5" s="36"/>
      <c r="M5" s="23"/>
      <c r="N5" s="23"/>
      <c r="O5" s="100"/>
    </row>
    <row r="6" spans="1:15" s="29" customFormat="1" ht="30" x14ac:dyDescent="0.25">
      <c r="A6" s="36" t="s">
        <v>54</v>
      </c>
      <c r="B6" s="87">
        <v>0.2</v>
      </c>
      <c r="C6" s="77">
        <v>0.2</v>
      </c>
      <c r="D6" s="36"/>
      <c r="E6" s="87">
        <v>0.2</v>
      </c>
      <c r="F6" s="77">
        <v>0.2</v>
      </c>
      <c r="G6" s="36"/>
      <c r="H6" s="87">
        <v>0.5</v>
      </c>
      <c r="I6" s="77">
        <v>0.5</v>
      </c>
      <c r="J6" s="36" t="s">
        <v>108</v>
      </c>
      <c r="K6" s="87"/>
      <c r="L6" s="36"/>
      <c r="M6" s="23"/>
      <c r="N6" s="23"/>
      <c r="O6" s="100" t="s">
        <v>55</v>
      </c>
    </row>
    <row r="7" spans="1:15" s="29" customFormat="1" x14ac:dyDescent="0.25">
      <c r="A7" s="36" t="s">
        <v>56</v>
      </c>
      <c r="B7" s="87">
        <v>0.3</v>
      </c>
      <c r="C7" s="77">
        <v>0.3</v>
      </c>
      <c r="D7" s="36"/>
      <c r="E7" s="87">
        <v>1.5</v>
      </c>
      <c r="F7" s="77">
        <v>1.5</v>
      </c>
      <c r="G7" s="36"/>
      <c r="H7" s="87">
        <v>0.4</v>
      </c>
      <c r="I7" s="77">
        <v>0.4</v>
      </c>
      <c r="J7" s="36" t="s">
        <v>108</v>
      </c>
      <c r="K7" s="87"/>
      <c r="L7" s="36"/>
      <c r="M7" s="23"/>
      <c r="N7" s="23"/>
      <c r="O7" s="100"/>
    </row>
    <row r="8" spans="1:15" s="29" customFormat="1" x14ac:dyDescent="0.25">
      <c r="A8" s="36" t="s">
        <v>57</v>
      </c>
      <c r="B8" s="87">
        <v>0.2</v>
      </c>
      <c r="C8" s="77">
        <v>0.2</v>
      </c>
      <c r="D8" s="36"/>
      <c r="E8" s="87">
        <v>0.7</v>
      </c>
      <c r="F8" s="77">
        <v>0.7</v>
      </c>
      <c r="G8" s="36"/>
      <c r="H8" s="87">
        <v>0.6</v>
      </c>
      <c r="I8" s="77">
        <v>0.6</v>
      </c>
      <c r="J8" s="36" t="s">
        <v>108</v>
      </c>
      <c r="K8" s="87"/>
      <c r="L8" s="36"/>
      <c r="M8" s="23"/>
      <c r="N8" s="23"/>
      <c r="O8" s="100"/>
    </row>
    <row r="9" spans="1:15" s="29" customFormat="1" x14ac:dyDescent="0.25">
      <c r="A9" s="36" t="s">
        <v>58</v>
      </c>
      <c r="B9" s="87">
        <v>0.2</v>
      </c>
      <c r="C9" s="77">
        <v>0.2</v>
      </c>
      <c r="D9" s="36"/>
      <c r="E9" s="87">
        <v>0.6</v>
      </c>
      <c r="F9" s="77">
        <v>0.6</v>
      </c>
      <c r="G9" s="36"/>
      <c r="H9" s="87">
        <v>2</v>
      </c>
      <c r="I9" s="77">
        <v>2</v>
      </c>
      <c r="J9" s="36" t="s">
        <v>108</v>
      </c>
      <c r="K9" s="87"/>
      <c r="L9" s="36"/>
      <c r="M9" s="23"/>
      <c r="N9" s="23"/>
      <c r="O9" s="100"/>
    </row>
    <row r="10" spans="1:15" s="29" customFormat="1" x14ac:dyDescent="0.25">
      <c r="A10" s="36" t="s">
        <v>59</v>
      </c>
      <c r="B10" s="87">
        <v>1.2</v>
      </c>
      <c r="C10" s="77">
        <v>1.2</v>
      </c>
      <c r="D10" s="36"/>
      <c r="E10" s="87">
        <v>0.9</v>
      </c>
      <c r="F10" s="77">
        <v>0.9</v>
      </c>
      <c r="G10" s="36"/>
      <c r="H10" s="87">
        <v>0.1</v>
      </c>
      <c r="I10" s="77">
        <v>0.1</v>
      </c>
      <c r="J10" s="36" t="s">
        <v>108</v>
      </c>
      <c r="K10" s="87"/>
      <c r="L10" s="36"/>
      <c r="M10" s="23"/>
      <c r="N10" s="23"/>
      <c r="O10" s="100"/>
    </row>
    <row r="11" spans="1:15" s="29" customFormat="1" x14ac:dyDescent="0.25">
      <c r="A11" s="36"/>
      <c r="B11" s="87"/>
      <c r="C11" s="77"/>
      <c r="D11" s="36"/>
      <c r="E11" s="87"/>
      <c r="F11" s="77"/>
      <c r="G11" s="36"/>
      <c r="H11" s="87"/>
      <c r="I11" s="77"/>
      <c r="J11" s="36"/>
      <c r="K11" s="87"/>
      <c r="L11" s="36"/>
      <c r="M11" s="23"/>
      <c r="N11" s="23"/>
      <c r="O11" s="100"/>
    </row>
    <row r="12" spans="1:15" s="73" customFormat="1" ht="15.75" thickBot="1" x14ac:dyDescent="0.3">
      <c r="A12" s="72"/>
      <c r="B12" s="101"/>
      <c r="C12" s="93"/>
      <c r="D12" s="72"/>
      <c r="E12" s="101"/>
      <c r="F12" s="93"/>
      <c r="G12" s="72"/>
      <c r="H12" s="101"/>
      <c r="I12" s="93"/>
      <c r="J12" s="72"/>
      <c r="K12" s="101"/>
      <c r="L12" s="72"/>
      <c r="M12" s="74"/>
      <c r="N12" s="74"/>
      <c r="O12" s="102"/>
    </row>
    <row r="13" spans="1:15" ht="15.75" thickTop="1" x14ac:dyDescent="0.25">
      <c r="A13" s="40" t="s">
        <v>116</v>
      </c>
      <c r="B13" s="96">
        <f>SUM(B4:B12)</f>
        <v>2.2999999999999998</v>
      </c>
      <c r="C13" s="18">
        <f>SUM(C4:C12)</f>
        <v>2.2999999999999998</v>
      </c>
      <c r="E13" s="96">
        <f>SUM(E4:E12)</f>
        <v>3.9</v>
      </c>
      <c r="F13" s="18">
        <f>SUM(F4:F12)</f>
        <v>3.9</v>
      </c>
      <c r="H13" s="96">
        <f>SUM(H4:H12)</f>
        <v>4.0999999999999996</v>
      </c>
      <c r="I13" s="18">
        <f>SUM(I4:I12)</f>
        <v>4.0999999999999996</v>
      </c>
      <c r="K13" s="96">
        <f>E13*B15</f>
        <v>1.17</v>
      </c>
      <c r="L13" s="40">
        <f>H13*B15</f>
        <v>1.2299999999999998</v>
      </c>
      <c r="M13" s="69">
        <f>(E13+H13)*B16</f>
        <v>2.4</v>
      </c>
      <c r="O13" s="69" t="s">
        <v>177</v>
      </c>
    </row>
    <row r="14" spans="1:15" x14ac:dyDescent="0.25">
      <c r="C14" s="18"/>
      <c r="F14" s="18"/>
      <c r="I14" s="18"/>
    </row>
    <row r="15" spans="1:15" x14ac:dyDescent="0.25">
      <c r="A15" s="40" t="s">
        <v>48</v>
      </c>
      <c r="B15" s="96">
        <v>0.3</v>
      </c>
    </row>
    <row r="16" spans="1:15" x14ac:dyDescent="0.25">
      <c r="A16" s="40" t="s">
        <v>114</v>
      </c>
      <c r="B16" s="96">
        <v>0.3</v>
      </c>
    </row>
  </sheetData>
  <mergeCells count="4">
    <mergeCell ref="B1:D1"/>
    <mergeCell ref="E1:G1"/>
    <mergeCell ref="H1:J1"/>
    <mergeCell ref="K1:L1"/>
  </mergeCells>
  <phoneticPr fontId="1" type="noConversion"/>
  <pageMargins left="0.75" right="0.75" top="1" bottom="1" header="0.5" footer="0.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workbookViewId="0">
      <selection activeCell="N22" sqref="N22"/>
    </sheetView>
  </sheetViews>
  <sheetFormatPr defaultColWidth="4" defaultRowHeight="15" x14ac:dyDescent="0.25"/>
  <cols>
    <col min="1" max="1" width="46.28515625" style="40" bestFit="1" customWidth="1"/>
    <col min="2" max="2" width="5.140625" style="96" bestFit="1" customWidth="1"/>
    <col min="3" max="3" width="5" style="17" bestFit="1" customWidth="1"/>
    <col min="4" max="4" width="5.28515625" style="40" bestFit="1" customWidth="1"/>
    <col min="5" max="5" width="5.140625" style="96" bestFit="1" customWidth="1"/>
    <col min="6" max="6" width="5" style="17" bestFit="1" customWidth="1"/>
    <col min="7" max="7" width="5.28515625" style="40" bestFit="1" customWidth="1"/>
    <col min="8" max="8" width="5.140625" style="96" bestFit="1" customWidth="1"/>
    <col min="9" max="9" width="5" style="17" bestFit="1" customWidth="1"/>
    <col min="10" max="10" width="5.28515625" style="40" bestFit="1" customWidth="1"/>
    <col min="11" max="11" width="7.28515625" style="96" bestFit="1" customWidth="1"/>
    <col min="12" max="12" width="4" style="40" customWidth="1"/>
    <col min="13" max="13" width="6" style="69" bestFit="1" customWidth="1"/>
    <col min="14" max="14" width="3" style="97" bestFit="1" customWidth="1"/>
    <col min="15" max="15" width="73" style="69" bestFit="1" customWidth="1"/>
    <col min="16" max="16384" width="4" style="15"/>
  </cols>
  <sheetData>
    <row r="1" spans="1:15" s="13" customFormat="1" x14ac:dyDescent="0.25">
      <c r="A1" s="33" t="s">
        <v>4</v>
      </c>
      <c r="B1" s="150" t="s">
        <v>5</v>
      </c>
      <c r="C1" s="148"/>
      <c r="D1" s="149"/>
      <c r="E1" s="150" t="s">
        <v>6</v>
      </c>
      <c r="F1" s="148"/>
      <c r="G1" s="149"/>
      <c r="H1" s="150" t="s">
        <v>7</v>
      </c>
      <c r="I1" s="148"/>
      <c r="J1" s="149"/>
      <c r="K1" s="150" t="s">
        <v>111</v>
      </c>
      <c r="L1" s="149"/>
      <c r="M1" s="47" t="s">
        <v>113</v>
      </c>
      <c r="N1" s="84"/>
      <c r="O1" s="70" t="s">
        <v>103</v>
      </c>
    </row>
    <row r="2" spans="1:15" s="13" customFormat="1" x14ac:dyDescent="0.25">
      <c r="A2" s="33"/>
      <c r="B2" s="83" t="s">
        <v>109</v>
      </c>
      <c r="C2" s="13" t="s">
        <v>110</v>
      </c>
      <c r="D2" s="33" t="s">
        <v>106</v>
      </c>
      <c r="E2" s="83" t="s">
        <v>109</v>
      </c>
      <c r="F2" s="13" t="s">
        <v>110</v>
      </c>
      <c r="G2" s="33" t="s">
        <v>106</v>
      </c>
      <c r="H2" s="83" t="s">
        <v>109</v>
      </c>
      <c r="I2" s="13" t="s">
        <v>110</v>
      </c>
      <c r="J2" s="33" t="s">
        <v>106</v>
      </c>
      <c r="K2" s="83" t="s">
        <v>6</v>
      </c>
      <c r="L2" s="33" t="s">
        <v>7</v>
      </c>
      <c r="M2" s="47"/>
      <c r="N2" s="84"/>
      <c r="O2" s="70"/>
    </row>
    <row r="3" spans="1:15" s="26" customFormat="1" x14ac:dyDescent="0.25">
      <c r="A3" s="34" t="s">
        <v>105</v>
      </c>
      <c r="B3" s="85"/>
      <c r="C3" s="27"/>
      <c r="D3" s="34"/>
      <c r="E3" s="85"/>
      <c r="F3" s="27"/>
      <c r="G3" s="34"/>
      <c r="H3" s="85"/>
      <c r="I3" s="27"/>
      <c r="J3" s="34"/>
      <c r="K3" s="85"/>
      <c r="L3" s="34"/>
      <c r="M3" s="48"/>
      <c r="N3" s="86"/>
      <c r="O3" s="71"/>
    </row>
    <row r="4" spans="1:15" s="29" customFormat="1" x14ac:dyDescent="0.25">
      <c r="A4" s="36" t="s">
        <v>36</v>
      </c>
      <c r="B4" s="87">
        <v>1</v>
      </c>
      <c r="C4" s="77">
        <v>1</v>
      </c>
      <c r="D4" s="36"/>
      <c r="E4" s="87">
        <v>1</v>
      </c>
      <c r="F4" s="77">
        <v>1</v>
      </c>
      <c r="G4" s="36"/>
      <c r="H4" s="87">
        <v>0.5</v>
      </c>
      <c r="I4" s="77">
        <v>0.5</v>
      </c>
      <c r="J4" s="36" t="s">
        <v>108</v>
      </c>
      <c r="K4" s="87"/>
      <c r="L4" s="36"/>
      <c r="M4" s="23"/>
      <c r="N4" s="88"/>
      <c r="O4" s="23"/>
    </row>
    <row r="5" spans="1:15" s="29" customFormat="1" x14ac:dyDescent="0.25">
      <c r="A5" s="36" t="s">
        <v>37</v>
      </c>
      <c r="B5" s="87">
        <v>0.1</v>
      </c>
      <c r="C5" s="77">
        <v>0.1</v>
      </c>
      <c r="D5" s="36"/>
      <c r="E5" s="87">
        <v>0</v>
      </c>
      <c r="F5" s="77">
        <v>0</v>
      </c>
      <c r="G5" s="36"/>
      <c r="H5" s="87">
        <v>0.3</v>
      </c>
      <c r="I5" s="77">
        <v>0.3</v>
      </c>
      <c r="J5" s="36" t="s">
        <v>108</v>
      </c>
      <c r="K5" s="87"/>
      <c r="L5" s="36"/>
      <c r="M5" s="23"/>
      <c r="N5" s="88"/>
      <c r="O5" s="23"/>
    </row>
    <row r="6" spans="1:15" s="29" customFormat="1" x14ac:dyDescent="0.25">
      <c r="A6" s="36" t="s">
        <v>38</v>
      </c>
      <c r="B6" s="87">
        <v>1.5</v>
      </c>
      <c r="C6" s="77">
        <v>1.5</v>
      </c>
      <c r="D6" s="36"/>
      <c r="E6" s="87">
        <v>0.4</v>
      </c>
      <c r="F6" s="77">
        <v>0.4</v>
      </c>
      <c r="G6" s="36"/>
      <c r="H6" s="87">
        <v>0.6</v>
      </c>
      <c r="I6" s="77">
        <v>0.6</v>
      </c>
      <c r="J6" s="36" t="s">
        <v>108</v>
      </c>
      <c r="K6" s="87"/>
      <c r="L6" s="36"/>
      <c r="M6" s="23"/>
      <c r="N6" s="88"/>
      <c r="O6" s="23"/>
    </row>
    <row r="7" spans="1:15" s="29" customFormat="1" x14ac:dyDescent="0.25">
      <c r="A7" s="36" t="s">
        <v>39</v>
      </c>
      <c r="B7" s="87">
        <v>0</v>
      </c>
      <c r="C7" s="77">
        <v>0</v>
      </c>
      <c r="D7" s="36"/>
      <c r="E7" s="87">
        <v>0.3</v>
      </c>
      <c r="F7" s="77">
        <v>0.3</v>
      </c>
      <c r="G7" s="36"/>
      <c r="H7" s="87">
        <v>0</v>
      </c>
      <c r="I7" s="77">
        <v>0</v>
      </c>
      <c r="J7" s="36" t="s">
        <v>108</v>
      </c>
      <c r="K7" s="87"/>
      <c r="L7" s="36"/>
      <c r="M7" s="23"/>
      <c r="N7" s="88"/>
      <c r="O7" s="23"/>
    </row>
    <row r="8" spans="1:15" s="29" customFormat="1" x14ac:dyDescent="0.25">
      <c r="A8" s="36" t="s">
        <v>40</v>
      </c>
      <c r="B8" s="87">
        <v>0.3</v>
      </c>
      <c r="C8" s="77">
        <v>0.3</v>
      </c>
      <c r="D8" s="36"/>
      <c r="E8" s="87">
        <v>0.2</v>
      </c>
      <c r="F8" s="77">
        <v>0.2</v>
      </c>
      <c r="G8" s="36"/>
      <c r="H8" s="87">
        <v>0.8</v>
      </c>
      <c r="I8" s="147">
        <v>0</v>
      </c>
      <c r="J8" s="36" t="s">
        <v>108</v>
      </c>
      <c r="K8" s="87"/>
      <c r="L8" s="36"/>
      <c r="M8" s="23"/>
      <c r="N8" s="88"/>
      <c r="O8" s="23"/>
    </row>
    <row r="9" spans="1:15" s="29" customFormat="1" x14ac:dyDescent="0.25">
      <c r="A9" s="36" t="s">
        <v>41</v>
      </c>
      <c r="B9" s="87">
        <v>2</v>
      </c>
      <c r="C9" s="77">
        <v>2</v>
      </c>
      <c r="D9" s="36"/>
      <c r="E9" s="87">
        <v>1</v>
      </c>
      <c r="F9" s="77">
        <v>1</v>
      </c>
      <c r="G9" s="36"/>
      <c r="H9" s="87">
        <v>2.5</v>
      </c>
      <c r="I9" s="77">
        <v>2.5</v>
      </c>
      <c r="J9" s="36" t="s">
        <v>108</v>
      </c>
      <c r="K9" s="87"/>
      <c r="L9" s="36"/>
      <c r="M9" s="23"/>
      <c r="N9" s="88"/>
      <c r="O9" s="23"/>
    </row>
    <row r="10" spans="1:15" s="29" customFormat="1" x14ac:dyDescent="0.25">
      <c r="A10" s="36" t="s">
        <v>42</v>
      </c>
      <c r="B10" s="87">
        <v>0.2</v>
      </c>
      <c r="C10" s="77">
        <v>0.2</v>
      </c>
      <c r="D10" s="36"/>
      <c r="E10" s="87">
        <v>0</v>
      </c>
      <c r="F10" s="77">
        <v>0</v>
      </c>
      <c r="G10" s="36"/>
      <c r="H10" s="87">
        <v>0.3</v>
      </c>
      <c r="I10" s="77">
        <v>0.3</v>
      </c>
      <c r="J10" s="36" t="s">
        <v>108</v>
      </c>
      <c r="K10" s="87"/>
      <c r="L10" s="36"/>
      <c r="M10" s="23"/>
      <c r="N10" s="88"/>
      <c r="O10" s="23"/>
    </row>
    <row r="11" spans="1:15" s="29" customFormat="1" x14ac:dyDescent="0.25">
      <c r="A11" s="36" t="s">
        <v>43</v>
      </c>
      <c r="B11" s="87">
        <v>0.5</v>
      </c>
      <c r="C11" s="77">
        <v>0.5</v>
      </c>
      <c r="D11" s="36"/>
      <c r="E11" s="87">
        <v>0</v>
      </c>
      <c r="F11" s="77">
        <v>0</v>
      </c>
      <c r="G11" s="36"/>
      <c r="H11" s="87">
        <v>0.1</v>
      </c>
      <c r="I11" s="77">
        <v>0.1</v>
      </c>
      <c r="J11" s="36" t="s">
        <v>108</v>
      </c>
      <c r="K11" s="87"/>
      <c r="L11" s="36"/>
      <c r="M11" s="23"/>
      <c r="N11" s="88"/>
      <c r="O11" s="23"/>
    </row>
    <row r="12" spans="1:15" s="29" customFormat="1" x14ac:dyDescent="0.25">
      <c r="A12" s="36" t="s">
        <v>46</v>
      </c>
      <c r="B12" s="87">
        <v>1.2</v>
      </c>
      <c r="C12" s="77">
        <v>1.2</v>
      </c>
      <c r="D12" s="36"/>
      <c r="E12" s="87">
        <v>1.5</v>
      </c>
      <c r="F12" s="77">
        <v>1.5</v>
      </c>
      <c r="G12" s="36"/>
      <c r="H12" s="87">
        <v>1.5</v>
      </c>
      <c r="I12" s="77">
        <v>1.5</v>
      </c>
      <c r="J12" s="36" t="s">
        <v>108</v>
      </c>
      <c r="K12" s="87"/>
      <c r="L12" s="36"/>
      <c r="M12" s="23"/>
      <c r="N12" s="88"/>
      <c r="O12" s="23"/>
    </row>
    <row r="13" spans="1:15" s="29" customFormat="1" x14ac:dyDescent="0.25">
      <c r="A13" s="36" t="s">
        <v>143</v>
      </c>
      <c r="B13" s="87">
        <v>0</v>
      </c>
      <c r="C13" s="77">
        <v>0</v>
      </c>
      <c r="D13" s="36"/>
      <c r="E13" s="87">
        <v>0</v>
      </c>
      <c r="F13" s="77">
        <v>0</v>
      </c>
      <c r="G13" s="36"/>
      <c r="H13" s="87">
        <v>0</v>
      </c>
      <c r="I13" s="77">
        <v>0</v>
      </c>
      <c r="J13" s="36" t="s">
        <v>108</v>
      </c>
      <c r="K13" s="87"/>
      <c r="L13" s="36"/>
      <c r="M13" s="23"/>
      <c r="N13" s="88"/>
      <c r="O13" s="23"/>
    </row>
    <row r="14" spans="1:15" s="29" customFormat="1" x14ac:dyDescent="0.25">
      <c r="A14" s="36" t="s">
        <v>44</v>
      </c>
      <c r="B14" s="87">
        <v>1.75</v>
      </c>
      <c r="C14" s="77">
        <v>1.75</v>
      </c>
      <c r="D14" s="36"/>
      <c r="E14" s="87">
        <v>3</v>
      </c>
      <c r="F14" s="77">
        <v>3</v>
      </c>
      <c r="G14" s="36"/>
      <c r="H14" s="87">
        <v>3</v>
      </c>
      <c r="I14" s="77">
        <v>3</v>
      </c>
      <c r="J14" s="36" t="s">
        <v>108</v>
      </c>
      <c r="K14" s="87"/>
      <c r="L14" s="36"/>
      <c r="M14" s="23"/>
      <c r="N14" s="88"/>
      <c r="O14" s="23"/>
    </row>
    <row r="15" spans="1:15" s="29" customFormat="1" x14ac:dyDescent="0.25">
      <c r="A15" s="36" t="s">
        <v>45</v>
      </c>
      <c r="B15" s="87">
        <v>0.75</v>
      </c>
      <c r="C15" s="77">
        <v>0.75</v>
      </c>
      <c r="D15" s="36"/>
      <c r="E15" s="87">
        <v>2</v>
      </c>
      <c r="F15" s="77">
        <v>2</v>
      </c>
      <c r="G15" s="36"/>
      <c r="H15" s="87">
        <v>3</v>
      </c>
      <c r="I15" s="77">
        <v>1</v>
      </c>
      <c r="J15" s="36" t="s">
        <v>108</v>
      </c>
      <c r="K15" s="87"/>
      <c r="L15" s="36"/>
      <c r="M15" s="23"/>
      <c r="N15" s="88"/>
      <c r="O15" s="23"/>
    </row>
    <row r="16" spans="1:15" s="29" customFormat="1" x14ac:dyDescent="0.25">
      <c r="A16" s="36" t="s">
        <v>13</v>
      </c>
      <c r="B16" s="87">
        <v>0</v>
      </c>
      <c r="C16" s="77">
        <v>0</v>
      </c>
      <c r="D16" s="36"/>
      <c r="E16" s="87">
        <v>0</v>
      </c>
      <c r="F16" s="77">
        <v>0</v>
      </c>
      <c r="G16" s="36"/>
      <c r="H16" s="87">
        <v>0</v>
      </c>
      <c r="I16" s="77">
        <v>0</v>
      </c>
      <c r="J16" s="36" t="s">
        <v>108</v>
      </c>
      <c r="K16" s="87"/>
      <c r="L16" s="36"/>
      <c r="M16" s="23"/>
      <c r="N16" s="88"/>
      <c r="O16" s="23"/>
    </row>
    <row r="17" spans="1:15" s="29" customFormat="1" x14ac:dyDescent="0.25">
      <c r="A17" s="36" t="s">
        <v>47</v>
      </c>
      <c r="B17" s="87">
        <v>0.7</v>
      </c>
      <c r="C17" s="77">
        <v>0.7</v>
      </c>
      <c r="D17" s="36"/>
      <c r="E17" s="87">
        <v>3</v>
      </c>
      <c r="F17" s="77">
        <v>3</v>
      </c>
      <c r="G17" s="36"/>
      <c r="H17" s="87">
        <v>0.4</v>
      </c>
      <c r="I17" s="77">
        <v>0.4</v>
      </c>
      <c r="J17" s="36" t="s">
        <v>108</v>
      </c>
      <c r="K17" s="87"/>
      <c r="L17" s="36"/>
      <c r="M17" s="23"/>
      <c r="N17" s="88"/>
      <c r="O17" s="23"/>
    </row>
    <row r="18" spans="1:15" s="29" customFormat="1" x14ac:dyDescent="0.25">
      <c r="A18" s="36" t="s">
        <v>50</v>
      </c>
      <c r="B18" s="87">
        <v>0.4</v>
      </c>
      <c r="C18" s="77">
        <v>0.4</v>
      </c>
      <c r="D18" s="36"/>
      <c r="E18" s="87">
        <v>0.2</v>
      </c>
      <c r="F18" s="77">
        <v>0.2</v>
      </c>
      <c r="G18" s="36"/>
      <c r="H18" s="87">
        <v>0.5</v>
      </c>
      <c r="I18" s="77">
        <v>0.5</v>
      </c>
      <c r="J18" s="36" t="s">
        <v>108</v>
      </c>
      <c r="K18" s="87"/>
      <c r="L18" s="36"/>
      <c r="M18" s="23"/>
      <c r="N18" s="88"/>
      <c r="O18" s="23"/>
    </row>
    <row r="19" spans="1:15" s="29" customFormat="1" x14ac:dyDescent="0.25">
      <c r="A19" s="36" t="s">
        <v>51</v>
      </c>
      <c r="B19" s="87">
        <v>0.5</v>
      </c>
      <c r="C19" s="77">
        <v>0.5</v>
      </c>
      <c r="D19" s="36"/>
      <c r="E19" s="87">
        <v>0.5</v>
      </c>
      <c r="F19" s="77">
        <v>0.5</v>
      </c>
      <c r="G19" s="36"/>
      <c r="H19" s="87">
        <v>1.5</v>
      </c>
      <c r="I19" s="77">
        <v>0.5</v>
      </c>
      <c r="J19" s="36" t="s">
        <v>108</v>
      </c>
      <c r="K19" s="87"/>
      <c r="L19" s="36"/>
      <c r="M19" s="23"/>
      <c r="N19" s="88"/>
      <c r="O19" s="23" t="s">
        <v>185</v>
      </c>
    </row>
    <row r="20" spans="1:15" s="29" customFormat="1" x14ac:dyDescent="0.25">
      <c r="A20" s="36" t="s">
        <v>65</v>
      </c>
      <c r="B20" s="87">
        <v>1</v>
      </c>
      <c r="C20" s="77">
        <v>1</v>
      </c>
      <c r="D20" s="36"/>
      <c r="E20" s="87">
        <v>2</v>
      </c>
      <c r="F20" s="77">
        <v>2</v>
      </c>
      <c r="G20" s="36"/>
      <c r="H20" s="87">
        <v>3</v>
      </c>
      <c r="I20" s="77">
        <v>3</v>
      </c>
      <c r="J20" s="36" t="s">
        <v>108</v>
      </c>
      <c r="K20" s="87"/>
      <c r="L20" s="36"/>
      <c r="M20" s="23"/>
      <c r="N20" s="88"/>
      <c r="O20" s="23"/>
    </row>
    <row r="21" spans="1:15" s="29" customFormat="1" x14ac:dyDescent="0.25">
      <c r="A21" s="36" t="s">
        <v>145</v>
      </c>
      <c r="B21" s="87"/>
      <c r="C21" s="77"/>
      <c r="D21" s="36" t="s">
        <v>119</v>
      </c>
      <c r="E21" s="87"/>
      <c r="F21" s="77"/>
      <c r="G21" s="36" t="s">
        <v>119</v>
      </c>
      <c r="H21" s="87"/>
      <c r="I21" s="77"/>
      <c r="J21" s="36" t="s">
        <v>119</v>
      </c>
      <c r="K21" s="87"/>
      <c r="L21" s="36"/>
      <c r="M21" s="23"/>
      <c r="N21" s="88" t="s">
        <v>176</v>
      </c>
      <c r="O21" s="23"/>
    </row>
    <row r="22" spans="1:15" s="29" customFormat="1" x14ac:dyDescent="0.25">
      <c r="A22" s="36" t="s">
        <v>31</v>
      </c>
      <c r="B22" s="87">
        <v>8</v>
      </c>
      <c r="C22" s="77">
        <v>8</v>
      </c>
      <c r="D22" s="36"/>
      <c r="E22" s="87">
        <v>4</v>
      </c>
      <c r="F22" s="77">
        <v>4</v>
      </c>
      <c r="G22" s="36"/>
      <c r="H22" s="87">
        <v>5</v>
      </c>
      <c r="I22" s="77">
        <v>5</v>
      </c>
      <c r="J22" s="36"/>
      <c r="K22" s="87"/>
      <c r="L22" s="36"/>
      <c r="M22" s="23"/>
      <c r="N22" s="88" t="s">
        <v>176</v>
      </c>
      <c r="O22" s="19" t="s">
        <v>71</v>
      </c>
    </row>
    <row r="23" spans="1:15" s="29" customFormat="1" x14ac:dyDescent="0.25">
      <c r="A23" s="36"/>
      <c r="B23" s="87"/>
      <c r="C23" s="77"/>
      <c r="D23" s="36"/>
      <c r="E23" s="87"/>
      <c r="F23" s="77"/>
      <c r="G23" s="36"/>
      <c r="H23" s="87"/>
      <c r="I23" s="77"/>
      <c r="J23" s="36"/>
      <c r="K23" s="87"/>
      <c r="L23" s="36"/>
      <c r="M23" s="23"/>
      <c r="N23" s="88"/>
      <c r="O23" s="23"/>
    </row>
    <row r="24" spans="1:15" s="31" customFormat="1" ht="15.75" thickBot="1" x14ac:dyDescent="0.3">
      <c r="A24" s="39"/>
      <c r="B24" s="98"/>
      <c r="D24" s="39"/>
      <c r="E24" s="98"/>
      <c r="G24" s="39"/>
      <c r="H24" s="98"/>
      <c r="J24" s="39"/>
      <c r="K24" s="98"/>
      <c r="L24" s="39"/>
      <c r="M24" s="99"/>
      <c r="N24" s="140"/>
      <c r="O24" s="99"/>
    </row>
    <row r="25" spans="1:15" ht="15.75" thickTop="1" x14ac:dyDescent="0.25">
      <c r="A25" s="40" t="s">
        <v>116</v>
      </c>
      <c r="B25" s="96">
        <f>SUM(B4:B24)</f>
        <v>19.899999999999999</v>
      </c>
      <c r="C25" s="17">
        <f>SUM(C4:C24)</f>
        <v>19.899999999999999</v>
      </c>
      <c r="E25" s="96">
        <f>SUM(E4:E24)</f>
        <v>19.100000000000001</v>
      </c>
      <c r="F25" s="17">
        <f>SUM(F4:F24)</f>
        <v>19.100000000000001</v>
      </c>
      <c r="H25" s="96">
        <f>SUM(H4:H24)</f>
        <v>23</v>
      </c>
      <c r="I25" s="17">
        <f>SUM(I4:I24)</f>
        <v>19.200000000000003</v>
      </c>
      <c r="K25" s="96">
        <f>E25*B27</f>
        <v>5.73</v>
      </c>
      <c r="L25" s="40">
        <f>H25*B27</f>
        <v>6.8999999999999995</v>
      </c>
      <c r="M25" s="69">
        <f>(E25+H25)*B28</f>
        <v>12.63</v>
      </c>
      <c r="O25" s="69" t="s">
        <v>177</v>
      </c>
    </row>
    <row r="27" spans="1:15" x14ac:dyDescent="0.25">
      <c r="A27" s="40" t="s">
        <v>48</v>
      </c>
      <c r="B27" s="96">
        <v>0.3</v>
      </c>
    </row>
    <row r="28" spans="1:15" x14ac:dyDescent="0.25">
      <c r="A28" s="40" t="s">
        <v>114</v>
      </c>
      <c r="B28" s="96">
        <v>0.3</v>
      </c>
    </row>
  </sheetData>
  <mergeCells count="4">
    <mergeCell ref="B1:D1"/>
    <mergeCell ref="E1:G1"/>
    <mergeCell ref="H1:J1"/>
    <mergeCell ref="K1:L1"/>
  </mergeCells>
  <phoneticPr fontId="1" type="noConversion"/>
  <pageMargins left="0.75" right="0.75" top="1" bottom="1" header="0.5" footer="0.5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"/>
  <sheetViews>
    <sheetView workbookViewId="0">
      <selection activeCell="A23" sqref="A23:IV23"/>
    </sheetView>
  </sheetViews>
  <sheetFormatPr defaultRowHeight="15" x14ac:dyDescent="0.25"/>
  <cols>
    <col min="1" max="1" width="39.7109375" style="40" bestFit="1" customWidth="1"/>
    <col min="2" max="2" width="10.85546875" style="96" bestFit="1" customWidth="1"/>
    <col min="3" max="3" width="5" style="17" bestFit="1" customWidth="1"/>
    <col min="4" max="4" width="5.5703125" style="40" bestFit="1" customWidth="1"/>
    <col min="5" max="5" width="5.140625" style="96" bestFit="1" customWidth="1"/>
    <col min="6" max="6" width="5" style="17" bestFit="1" customWidth="1"/>
    <col min="7" max="7" width="5.28515625" style="40" bestFit="1" customWidth="1"/>
    <col min="8" max="8" width="5.5703125" style="96" bestFit="1" customWidth="1"/>
    <col min="9" max="9" width="5" style="17" bestFit="1" customWidth="1"/>
    <col min="10" max="10" width="5.28515625" style="40" bestFit="1" customWidth="1"/>
    <col min="11" max="11" width="7.28515625" style="96" bestFit="1" customWidth="1"/>
    <col min="12" max="12" width="4" style="40" bestFit="1" customWidth="1"/>
    <col min="13" max="13" width="4" style="97" bestFit="1" customWidth="1"/>
    <col min="14" max="14" width="3" style="51" bestFit="1" customWidth="1"/>
    <col min="15" max="15" width="73" style="69" bestFit="1" customWidth="1"/>
    <col min="16" max="16384" width="9.140625" style="15"/>
  </cols>
  <sheetData>
    <row r="1" spans="1:15" s="13" customFormat="1" x14ac:dyDescent="0.25">
      <c r="A1" s="33" t="s">
        <v>4</v>
      </c>
      <c r="B1" s="150" t="s">
        <v>5</v>
      </c>
      <c r="C1" s="148"/>
      <c r="D1" s="149"/>
      <c r="E1" s="150" t="s">
        <v>6</v>
      </c>
      <c r="F1" s="148"/>
      <c r="G1" s="149"/>
      <c r="H1" s="150" t="s">
        <v>7</v>
      </c>
      <c r="I1" s="148"/>
      <c r="J1" s="149"/>
      <c r="K1" s="150" t="s">
        <v>111</v>
      </c>
      <c r="L1" s="149"/>
      <c r="M1" s="84" t="s">
        <v>113</v>
      </c>
      <c r="N1" s="47"/>
      <c r="O1" s="70" t="s">
        <v>103</v>
      </c>
    </row>
    <row r="2" spans="1:15" s="13" customFormat="1" x14ac:dyDescent="0.25">
      <c r="A2" s="33"/>
      <c r="B2" s="83" t="s">
        <v>109</v>
      </c>
      <c r="C2" s="13" t="s">
        <v>110</v>
      </c>
      <c r="D2" s="33" t="s">
        <v>106</v>
      </c>
      <c r="E2" s="83" t="s">
        <v>109</v>
      </c>
      <c r="F2" s="13" t="s">
        <v>110</v>
      </c>
      <c r="G2" s="33" t="s">
        <v>106</v>
      </c>
      <c r="H2" s="83" t="s">
        <v>109</v>
      </c>
      <c r="I2" s="13" t="s">
        <v>110</v>
      </c>
      <c r="J2" s="33" t="s">
        <v>106</v>
      </c>
      <c r="K2" s="83" t="s">
        <v>6</v>
      </c>
      <c r="L2" s="33" t="s">
        <v>7</v>
      </c>
      <c r="M2" s="84"/>
      <c r="N2" s="47"/>
      <c r="O2" s="70"/>
    </row>
    <row r="3" spans="1:15" s="26" customFormat="1" x14ac:dyDescent="0.25">
      <c r="A3" s="34" t="s">
        <v>105</v>
      </c>
      <c r="B3" s="85"/>
      <c r="C3" s="27"/>
      <c r="D3" s="34"/>
      <c r="E3" s="85"/>
      <c r="F3" s="27"/>
      <c r="G3" s="34"/>
      <c r="H3" s="85"/>
      <c r="I3" s="27"/>
      <c r="J3" s="34"/>
      <c r="K3" s="85"/>
      <c r="L3" s="34"/>
      <c r="M3" s="86"/>
      <c r="N3" s="48"/>
      <c r="O3" s="71"/>
    </row>
    <row r="4" spans="1:15" s="29" customFormat="1" x14ac:dyDescent="0.25">
      <c r="A4" s="36" t="s">
        <v>63</v>
      </c>
      <c r="B4" s="87">
        <v>1</v>
      </c>
      <c r="C4" s="77">
        <v>1</v>
      </c>
      <c r="D4" s="36"/>
      <c r="E4" s="87">
        <v>0.5</v>
      </c>
      <c r="F4" s="77">
        <v>0.5</v>
      </c>
      <c r="G4" s="36"/>
      <c r="H4" s="87">
        <v>1</v>
      </c>
      <c r="I4" s="77">
        <v>1</v>
      </c>
      <c r="J4" s="36"/>
      <c r="K4" s="87"/>
      <c r="L4" s="36"/>
      <c r="M4" s="88"/>
      <c r="N4" s="24"/>
      <c r="O4" s="23"/>
    </row>
    <row r="5" spans="1:15" s="29" customFormat="1" x14ac:dyDescent="0.25">
      <c r="A5" s="36" t="s">
        <v>64</v>
      </c>
      <c r="B5" s="87">
        <v>1.5</v>
      </c>
      <c r="C5" s="77">
        <v>1.5</v>
      </c>
      <c r="D5" s="36"/>
      <c r="E5" s="87">
        <v>1</v>
      </c>
      <c r="F5" s="77">
        <v>1</v>
      </c>
      <c r="G5" s="36"/>
      <c r="H5" s="87">
        <v>1</v>
      </c>
      <c r="I5" s="77">
        <v>1</v>
      </c>
      <c r="J5" s="36"/>
      <c r="K5" s="87"/>
      <c r="L5" s="36"/>
      <c r="M5" s="88"/>
      <c r="N5" s="24"/>
      <c r="O5" s="23"/>
    </row>
    <row r="6" spans="1:15" s="29" customFormat="1" x14ac:dyDescent="0.25">
      <c r="A6" s="36" t="s">
        <v>65</v>
      </c>
      <c r="B6" s="87">
        <v>1</v>
      </c>
      <c r="C6" s="77">
        <v>1</v>
      </c>
      <c r="D6" s="36"/>
      <c r="E6" s="87">
        <v>1.5</v>
      </c>
      <c r="F6" s="77">
        <v>1.5</v>
      </c>
      <c r="G6" s="36"/>
      <c r="H6" s="87">
        <v>1</v>
      </c>
      <c r="I6" s="77">
        <v>1</v>
      </c>
      <c r="J6" s="36"/>
      <c r="K6" s="87"/>
      <c r="L6" s="36"/>
      <c r="M6" s="88"/>
      <c r="N6" s="24"/>
      <c r="O6" s="23"/>
    </row>
    <row r="7" spans="1:15" s="30" customFormat="1" x14ac:dyDescent="0.25">
      <c r="A7" s="37" t="s">
        <v>173</v>
      </c>
      <c r="B7" s="89">
        <v>4</v>
      </c>
      <c r="C7" s="77">
        <v>4</v>
      </c>
      <c r="D7" s="37" t="s">
        <v>134</v>
      </c>
      <c r="E7" s="89">
        <v>5</v>
      </c>
      <c r="F7" s="77">
        <v>5</v>
      </c>
      <c r="G7" s="37" t="s">
        <v>119</v>
      </c>
      <c r="H7" s="89"/>
      <c r="I7" s="77"/>
      <c r="J7" s="37"/>
      <c r="K7" s="89"/>
      <c r="L7" s="37"/>
      <c r="M7" s="90"/>
      <c r="N7" s="138" t="s">
        <v>176</v>
      </c>
      <c r="O7" s="25"/>
    </row>
    <row r="8" spans="1:15" s="30" customFormat="1" x14ac:dyDescent="0.25">
      <c r="A8" s="37" t="s">
        <v>182</v>
      </c>
      <c r="B8" s="89">
        <v>6</v>
      </c>
      <c r="C8" s="77">
        <v>6</v>
      </c>
      <c r="D8" s="37"/>
      <c r="E8" s="89">
        <v>14</v>
      </c>
      <c r="F8" s="77">
        <v>14</v>
      </c>
      <c r="G8" s="37"/>
      <c r="H8" s="89">
        <v>3</v>
      </c>
      <c r="I8" s="77">
        <v>3</v>
      </c>
      <c r="J8" s="37"/>
      <c r="K8" s="89"/>
      <c r="L8" s="37"/>
      <c r="M8" s="90"/>
      <c r="N8" s="138" t="s">
        <v>176</v>
      </c>
      <c r="O8" s="25" t="s">
        <v>183</v>
      </c>
    </row>
    <row r="9" spans="1:15" s="30" customFormat="1" x14ac:dyDescent="0.25">
      <c r="A9" s="37"/>
      <c r="B9" s="89"/>
      <c r="C9" s="77"/>
      <c r="D9" s="37"/>
      <c r="E9" s="89"/>
      <c r="F9" s="77"/>
      <c r="G9" s="37"/>
      <c r="H9" s="89"/>
      <c r="I9" s="77"/>
      <c r="J9" s="37"/>
      <c r="K9" s="89"/>
      <c r="L9" s="37"/>
      <c r="M9" s="90"/>
      <c r="N9" s="138"/>
      <c r="O9" s="25"/>
    </row>
    <row r="10" spans="1:15" s="93" customFormat="1" ht="15.75" thickBot="1" x14ac:dyDescent="0.3">
      <c r="A10" s="91"/>
      <c r="B10" s="92"/>
      <c r="D10" s="91"/>
      <c r="E10" s="92"/>
      <c r="G10" s="91"/>
      <c r="H10" s="92"/>
      <c r="J10" s="91"/>
      <c r="K10" s="92"/>
      <c r="L10" s="91"/>
      <c r="M10" s="94"/>
      <c r="N10" s="139"/>
      <c r="O10" s="95"/>
    </row>
    <row r="11" spans="1:15" ht="15.75" thickTop="1" x14ac:dyDescent="0.25">
      <c r="A11" s="40" t="s">
        <v>116</v>
      </c>
      <c r="B11" s="96">
        <f>SUM(B4:B9)</f>
        <v>13.5</v>
      </c>
      <c r="C11" s="17">
        <f>SUM(C4:C9)</f>
        <v>13.5</v>
      </c>
      <c r="E11" s="96">
        <f>SUM(E4:E9)</f>
        <v>22</v>
      </c>
      <c r="F11" s="17">
        <f>SUM(F4:F9)</f>
        <v>22</v>
      </c>
      <c r="H11" s="96">
        <f>SUM(H4:H9)</f>
        <v>6</v>
      </c>
      <c r="I11" s="17">
        <f>SUM(I4:I9)</f>
        <v>6</v>
      </c>
      <c r="K11" s="96">
        <f>E11*B13</f>
        <v>6.6</v>
      </c>
      <c r="L11" s="40">
        <f>H11*B13</f>
        <v>1.7999999999999998</v>
      </c>
      <c r="M11" s="97">
        <f>(E11+H11)*B14</f>
        <v>8.4</v>
      </c>
      <c r="O11" s="69" t="s">
        <v>177</v>
      </c>
    </row>
    <row r="13" spans="1:15" x14ac:dyDescent="0.25">
      <c r="A13" s="40" t="s">
        <v>48</v>
      </c>
      <c r="B13" s="96">
        <v>0.3</v>
      </c>
    </row>
    <row r="14" spans="1:15" x14ac:dyDescent="0.25">
      <c r="A14" s="40" t="s">
        <v>114</v>
      </c>
      <c r="B14" s="96">
        <v>0.3</v>
      </c>
    </row>
  </sheetData>
  <mergeCells count="4">
    <mergeCell ref="B1:D1"/>
    <mergeCell ref="E1:G1"/>
    <mergeCell ref="H1:J1"/>
    <mergeCell ref="K1:L1"/>
  </mergeCells>
  <phoneticPr fontId="1" type="noConversion"/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9"/>
  <sheetViews>
    <sheetView workbookViewId="0">
      <selection activeCell="O12" sqref="O12"/>
    </sheetView>
  </sheetViews>
  <sheetFormatPr defaultRowHeight="15" x14ac:dyDescent="0.25"/>
  <cols>
    <col min="1" max="1" width="26.7109375" style="116" bestFit="1" customWidth="1"/>
    <col min="2" max="2" width="5.140625" style="96" bestFit="1" customWidth="1"/>
    <col min="3" max="3" width="5" style="17" bestFit="1" customWidth="1"/>
    <col min="4" max="4" width="5.7109375" style="40" bestFit="1" customWidth="1"/>
    <col min="5" max="5" width="5.140625" style="96" bestFit="1" customWidth="1"/>
    <col min="6" max="6" width="5" style="17" bestFit="1" customWidth="1"/>
    <col min="7" max="7" width="5.28515625" style="40" bestFit="1" customWidth="1"/>
    <col min="8" max="8" width="5.140625" style="96" bestFit="1" customWidth="1"/>
    <col min="9" max="9" width="5" style="17" bestFit="1" customWidth="1"/>
    <col min="10" max="10" width="5.28515625" style="40" bestFit="1" customWidth="1"/>
    <col min="11" max="11" width="7.28515625" style="96" bestFit="1" customWidth="1"/>
    <col min="12" max="12" width="4" style="40" bestFit="1" customWidth="1"/>
    <col min="13" max="13" width="4" style="69" bestFit="1" customWidth="1"/>
    <col min="14" max="14" width="4.7109375" style="51" customWidth="1"/>
    <col min="15" max="15" width="96.85546875" style="69" bestFit="1" customWidth="1"/>
    <col min="16" max="16384" width="9.140625" style="15"/>
  </cols>
  <sheetData>
    <row r="1" spans="1:15" s="13" customFormat="1" x14ac:dyDescent="0.25">
      <c r="A1" s="115" t="s">
        <v>4</v>
      </c>
      <c r="B1" s="150" t="s">
        <v>5</v>
      </c>
      <c r="C1" s="148"/>
      <c r="D1" s="149"/>
      <c r="E1" s="150" t="s">
        <v>6</v>
      </c>
      <c r="F1" s="148"/>
      <c r="G1" s="149"/>
      <c r="H1" s="150" t="s">
        <v>7</v>
      </c>
      <c r="I1" s="148"/>
      <c r="J1" s="149"/>
      <c r="K1" s="150" t="s">
        <v>111</v>
      </c>
      <c r="L1" s="149"/>
      <c r="M1" s="47" t="s">
        <v>113</v>
      </c>
      <c r="N1" s="47"/>
      <c r="O1" s="70" t="s">
        <v>103</v>
      </c>
    </row>
    <row r="2" spans="1:15" s="13" customFormat="1" x14ac:dyDescent="0.25">
      <c r="A2" s="115"/>
      <c r="B2" s="83" t="s">
        <v>109</v>
      </c>
      <c r="C2" s="13" t="s">
        <v>110</v>
      </c>
      <c r="D2" s="33" t="s">
        <v>106</v>
      </c>
      <c r="E2" s="83" t="s">
        <v>109</v>
      </c>
      <c r="F2" s="13" t="s">
        <v>110</v>
      </c>
      <c r="G2" s="33" t="s">
        <v>106</v>
      </c>
      <c r="H2" s="83" t="s">
        <v>109</v>
      </c>
      <c r="I2" s="13" t="s">
        <v>110</v>
      </c>
      <c r="J2" s="33" t="s">
        <v>106</v>
      </c>
      <c r="K2" s="83" t="s">
        <v>6</v>
      </c>
      <c r="L2" s="33" t="s">
        <v>7</v>
      </c>
      <c r="M2" s="47"/>
      <c r="N2" s="47"/>
      <c r="O2" s="70"/>
    </row>
    <row r="3" spans="1:15" s="26" customFormat="1" x14ac:dyDescent="0.25">
      <c r="A3" s="120" t="s">
        <v>105</v>
      </c>
      <c r="B3" s="85"/>
      <c r="C3" s="27"/>
      <c r="D3" s="34"/>
      <c r="E3" s="85"/>
      <c r="F3" s="27"/>
      <c r="G3" s="34"/>
      <c r="H3" s="85"/>
      <c r="I3" s="27"/>
      <c r="J3" s="34"/>
      <c r="K3" s="85"/>
      <c r="L3" s="34"/>
      <c r="M3" s="48"/>
      <c r="N3" s="48"/>
      <c r="O3" s="71"/>
    </row>
    <row r="4" spans="1:15" s="29" customFormat="1" x14ac:dyDescent="0.25">
      <c r="A4" s="121" t="s">
        <v>159</v>
      </c>
      <c r="B4" s="87">
        <v>1</v>
      </c>
      <c r="C4" s="77">
        <v>1</v>
      </c>
      <c r="D4" s="36" t="s">
        <v>134</v>
      </c>
      <c r="E4" s="87">
        <v>3</v>
      </c>
      <c r="F4" s="77">
        <v>3</v>
      </c>
      <c r="G4" s="36" t="s">
        <v>134</v>
      </c>
      <c r="H4" s="87"/>
      <c r="I4" s="77"/>
      <c r="J4" s="36"/>
      <c r="K4" s="87"/>
      <c r="L4" s="36"/>
      <c r="M4" s="23"/>
      <c r="N4" s="24"/>
      <c r="O4" s="23"/>
    </row>
    <row r="5" spans="1:15" s="29" customFormat="1" ht="60" x14ac:dyDescent="0.25">
      <c r="A5" s="121" t="s">
        <v>161</v>
      </c>
      <c r="B5" s="87">
        <v>3</v>
      </c>
      <c r="C5" s="77">
        <v>3</v>
      </c>
      <c r="D5" s="36" t="s">
        <v>162</v>
      </c>
      <c r="E5" s="87">
        <v>3</v>
      </c>
      <c r="F5" s="77">
        <v>3</v>
      </c>
      <c r="G5" s="36" t="s">
        <v>119</v>
      </c>
      <c r="H5" s="87">
        <v>3</v>
      </c>
      <c r="I5" s="77">
        <v>3</v>
      </c>
      <c r="J5" s="36" t="s">
        <v>119</v>
      </c>
      <c r="K5" s="87"/>
      <c r="L5" s="36"/>
      <c r="M5" s="23"/>
      <c r="N5" s="24" t="s">
        <v>176</v>
      </c>
      <c r="O5" s="123" t="s">
        <v>168</v>
      </c>
    </row>
    <row r="6" spans="1:15" s="29" customFormat="1" x14ac:dyDescent="0.25">
      <c r="A6" s="121" t="s">
        <v>32</v>
      </c>
      <c r="B6" s="87">
        <v>2</v>
      </c>
      <c r="C6" s="77">
        <v>2</v>
      </c>
      <c r="D6" s="36" t="s">
        <v>134</v>
      </c>
      <c r="E6" s="87">
        <v>3</v>
      </c>
      <c r="F6" s="77">
        <v>3</v>
      </c>
      <c r="G6" s="36" t="s">
        <v>119</v>
      </c>
      <c r="H6" s="87"/>
      <c r="I6" s="77"/>
      <c r="J6" s="36"/>
      <c r="K6" s="87"/>
      <c r="L6" s="36"/>
      <c r="M6" s="23"/>
      <c r="N6" s="24" t="s">
        <v>176</v>
      </c>
      <c r="O6" s="123" t="s">
        <v>167</v>
      </c>
    </row>
    <row r="7" spans="1:15" s="29" customFormat="1" x14ac:dyDescent="0.25">
      <c r="A7" s="121" t="s">
        <v>33</v>
      </c>
      <c r="B7" s="87">
        <v>1</v>
      </c>
      <c r="C7" s="77">
        <v>1</v>
      </c>
      <c r="D7" s="36" t="s">
        <v>134</v>
      </c>
      <c r="E7" s="87">
        <v>2</v>
      </c>
      <c r="F7" s="77">
        <v>2</v>
      </c>
      <c r="G7" s="36" t="s">
        <v>119</v>
      </c>
      <c r="H7" s="87"/>
      <c r="I7" s="77"/>
      <c r="J7" s="36"/>
      <c r="K7" s="87"/>
      <c r="L7" s="36"/>
      <c r="M7" s="23"/>
      <c r="N7" s="24" t="s">
        <v>176</v>
      </c>
      <c r="O7" s="131" t="s">
        <v>180</v>
      </c>
    </row>
    <row r="8" spans="1:15" s="29" customFormat="1" x14ac:dyDescent="0.25">
      <c r="A8" s="121" t="s">
        <v>35</v>
      </c>
      <c r="B8" s="87">
        <v>4</v>
      </c>
      <c r="C8" s="77">
        <v>4</v>
      </c>
      <c r="D8" s="36" t="s">
        <v>134</v>
      </c>
      <c r="E8" s="87">
        <v>8</v>
      </c>
      <c r="F8" s="77">
        <v>8</v>
      </c>
      <c r="G8" s="36" t="s">
        <v>119</v>
      </c>
      <c r="H8" s="87"/>
      <c r="I8" s="77"/>
      <c r="J8" s="36"/>
      <c r="K8" s="87"/>
      <c r="L8" s="36"/>
      <c r="M8" s="23"/>
      <c r="N8" s="24" t="s">
        <v>176</v>
      </c>
      <c r="O8" s="123" t="s">
        <v>171</v>
      </c>
    </row>
    <row r="9" spans="1:15" s="29" customFormat="1" x14ac:dyDescent="0.25">
      <c r="A9" s="121" t="s">
        <v>165</v>
      </c>
      <c r="B9" s="87"/>
      <c r="C9" s="77"/>
      <c r="D9" s="36" t="s">
        <v>119</v>
      </c>
      <c r="E9" s="87"/>
      <c r="F9" s="77"/>
      <c r="G9" s="36" t="s">
        <v>119</v>
      </c>
      <c r="H9" s="87"/>
      <c r="I9" s="77"/>
      <c r="J9" s="36" t="s">
        <v>119</v>
      </c>
      <c r="K9" s="87"/>
      <c r="L9" s="36"/>
      <c r="M9" s="23"/>
      <c r="N9" s="24" t="s">
        <v>176</v>
      </c>
      <c r="O9" s="23" t="s">
        <v>166</v>
      </c>
    </row>
    <row r="10" spans="1:15" s="29" customFormat="1" x14ac:dyDescent="0.25">
      <c r="A10" s="121"/>
      <c r="B10" s="87"/>
      <c r="C10" s="77"/>
      <c r="D10" s="36"/>
      <c r="E10" s="87"/>
      <c r="F10" s="77"/>
      <c r="G10" s="36"/>
      <c r="H10" s="87"/>
      <c r="I10" s="77"/>
      <c r="J10" s="36"/>
      <c r="K10" s="87"/>
      <c r="L10" s="36"/>
      <c r="M10" s="23"/>
      <c r="N10" s="24"/>
      <c r="O10" s="23"/>
    </row>
    <row r="11" spans="1:15" s="31" customFormat="1" ht="15.75" thickBot="1" x14ac:dyDescent="0.3">
      <c r="A11" s="122"/>
      <c r="B11" s="98"/>
      <c r="D11" s="39"/>
      <c r="E11" s="98"/>
      <c r="G11" s="39"/>
      <c r="H11" s="98"/>
      <c r="J11" s="39"/>
      <c r="K11" s="98"/>
      <c r="L11" s="39"/>
      <c r="M11" s="99"/>
      <c r="N11" s="50"/>
      <c r="O11" s="99"/>
    </row>
    <row r="12" spans="1:15" ht="15.75" thickTop="1" x14ac:dyDescent="0.25">
      <c r="A12" s="116" t="s">
        <v>116</v>
      </c>
      <c r="B12" s="96">
        <f>SUM(B4:B11)</f>
        <v>11</v>
      </c>
      <c r="C12" s="17">
        <f>SUM(C4:C11)</f>
        <v>11</v>
      </c>
      <c r="E12" s="96">
        <f>SUM(E4:E11)</f>
        <v>19</v>
      </c>
      <c r="F12" s="17">
        <f>SUM(F4:F11)</f>
        <v>19</v>
      </c>
      <c r="H12" s="96">
        <f>SUM(H4:H11)</f>
        <v>3</v>
      </c>
      <c r="I12" s="17">
        <f>SUM(I4:I11)</f>
        <v>3</v>
      </c>
      <c r="K12" s="96">
        <f>E12*B14</f>
        <v>5.7</v>
      </c>
      <c r="L12" s="40">
        <f>H12*B14</f>
        <v>0.89999999999999991</v>
      </c>
      <c r="M12" s="69">
        <f>(E12+H12)*B15</f>
        <v>6.6</v>
      </c>
      <c r="O12" s="69" t="s">
        <v>177</v>
      </c>
    </row>
    <row r="14" spans="1:15" x14ac:dyDescent="0.25">
      <c r="A14" s="116" t="s">
        <v>48</v>
      </c>
      <c r="B14" s="96">
        <v>0.3</v>
      </c>
    </row>
    <row r="15" spans="1:15" x14ac:dyDescent="0.25">
      <c r="A15" s="116" t="s">
        <v>114</v>
      </c>
      <c r="B15" s="96">
        <v>0.3</v>
      </c>
    </row>
    <row r="16" spans="1:15" s="16" customFormat="1" x14ac:dyDescent="0.25">
      <c r="A16" s="116"/>
      <c r="B16" s="96"/>
      <c r="C16" s="17"/>
      <c r="D16" s="64"/>
      <c r="E16" s="96"/>
      <c r="F16" s="17"/>
      <c r="G16" s="64"/>
      <c r="H16" s="96"/>
      <c r="I16" s="17"/>
      <c r="J16" s="64"/>
      <c r="K16" s="96"/>
      <c r="L16" s="64"/>
      <c r="M16" s="69"/>
      <c r="N16" s="51"/>
      <c r="O16" s="130" t="s">
        <v>181</v>
      </c>
    </row>
    <row r="17" spans="1:15" s="16" customFormat="1" x14ac:dyDescent="0.25">
      <c r="A17" s="116"/>
      <c r="B17" s="96"/>
      <c r="C17" s="17"/>
      <c r="D17" s="64"/>
      <c r="E17" s="96"/>
      <c r="F17" s="17"/>
      <c r="G17" s="64"/>
      <c r="H17" s="96"/>
      <c r="I17" s="17"/>
      <c r="J17" s="64"/>
      <c r="K17" s="96"/>
      <c r="L17" s="64"/>
      <c r="M17" s="69"/>
      <c r="N17" s="51"/>
      <c r="O17" s="130" t="s">
        <v>84</v>
      </c>
    </row>
    <row r="18" spans="1:15" s="16" customFormat="1" x14ac:dyDescent="0.25">
      <c r="A18" s="116"/>
      <c r="B18" s="96"/>
      <c r="C18" s="17"/>
      <c r="D18" s="64"/>
      <c r="E18" s="96"/>
      <c r="F18" s="17"/>
      <c r="G18" s="64"/>
      <c r="H18" s="96"/>
      <c r="I18" s="17"/>
      <c r="J18" s="64"/>
      <c r="K18" s="96"/>
      <c r="L18" s="64"/>
      <c r="M18" s="69"/>
      <c r="N18" s="51"/>
      <c r="O18" s="130" t="s">
        <v>85</v>
      </c>
    </row>
    <row r="19" spans="1:15" s="16" customFormat="1" x14ac:dyDescent="0.25">
      <c r="A19" s="116"/>
      <c r="B19" s="96"/>
      <c r="C19" s="17"/>
      <c r="D19" s="64"/>
      <c r="E19" s="96"/>
      <c r="F19" s="17"/>
      <c r="G19" s="64"/>
      <c r="H19" s="96"/>
      <c r="I19" s="17"/>
      <c r="J19" s="64"/>
      <c r="K19" s="96"/>
      <c r="L19" s="64"/>
      <c r="M19" s="69"/>
      <c r="N19" s="51"/>
      <c r="O19" s="130" t="s">
        <v>86</v>
      </c>
    </row>
    <row r="20" spans="1:15" s="16" customFormat="1" x14ac:dyDescent="0.25">
      <c r="A20" s="116"/>
      <c r="B20" s="96"/>
      <c r="C20" s="17"/>
      <c r="D20" s="64"/>
      <c r="E20" s="96"/>
      <c r="F20" s="17"/>
      <c r="G20" s="64"/>
      <c r="H20" s="96"/>
      <c r="I20" s="17"/>
      <c r="J20" s="64"/>
      <c r="K20" s="96"/>
      <c r="L20" s="64"/>
      <c r="M20" s="69"/>
      <c r="N20" s="51"/>
      <c r="O20" s="130" t="s">
        <v>87</v>
      </c>
    </row>
    <row r="21" spans="1:15" s="16" customFormat="1" x14ac:dyDescent="0.25">
      <c r="A21" s="116"/>
      <c r="B21" s="96"/>
      <c r="C21" s="17"/>
      <c r="D21" s="64"/>
      <c r="E21" s="96"/>
      <c r="F21" s="17"/>
      <c r="G21" s="64"/>
      <c r="H21" s="96"/>
      <c r="I21" s="17"/>
      <c r="J21" s="64"/>
      <c r="K21" s="96"/>
      <c r="L21" s="64"/>
      <c r="M21" s="69"/>
      <c r="N21" s="51"/>
      <c r="O21" s="130" t="s">
        <v>88</v>
      </c>
    </row>
    <row r="22" spans="1:15" s="16" customFormat="1" x14ac:dyDescent="0.25">
      <c r="A22" s="116"/>
      <c r="B22" s="96"/>
      <c r="C22" s="17"/>
      <c r="D22" s="64"/>
      <c r="E22" s="96"/>
      <c r="F22" s="17"/>
      <c r="G22" s="64"/>
      <c r="H22" s="96"/>
      <c r="I22" s="17"/>
      <c r="J22" s="64"/>
      <c r="K22" s="96"/>
      <c r="L22" s="64"/>
      <c r="M22" s="69"/>
      <c r="N22" s="51"/>
      <c r="O22" s="130" t="s">
        <v>89</v>
      </c>
    </row>
    <row r="23" spans="1:15" s="16" customFormat="1" x14ac:dyDescent="0.25">
      <c r="A23" s="116"/>
      <c r="B23" s="96"/>
      <c r="C23" s="17"/>
      <c r="D23" s="64"/>
      <c r="E23" s="96"/>
      <c r="F23" s="17"/>
      <c r="G23" s="64"/>
      <c r="H23" s="96"/>
      <c r="I23" s="17"/>
      <c r="J23" s="64"/>
      <c r="K23" s="96"/>
      <c r="L23" s="64"/>
      <c r="M23" s="69"/>
      <c r="N23" s="51"/>
      <c r="O23" s="124"/>
    </row>
    <row r="24" spans="1:15" s="16" customFormat="1" x14ac:dyDescent="0.25">
      <c r="A24" s="116"/>
      <c r="B24" s="96"/>
      <c r="C24" s="17"/>
      <c r="D24" s="64"/>
      <c r="E24" s="96"/>
      <c r="F24" s="17"/>
      <c r="G24" s="64"/>
      <c r="H24" s="96"/>
      <c r="I24" s="17"/>
      <c r="J24" s="64"/>
      <c r="K24" s="96"/>
      <c r="L24" s="64"/>
      <c r="M24" s="69"/>
      <c r="N24" s="51"/>
      <c r="O24" s="124" t="s">
        <v>169</v>
      </c>
    </row>
    <row r="25" spans="1:15" s="16" customFormat="1" x14ac:dyDescent="0.25">
      <c r="A25" s="116"/>
      <c r="B25" s="96"/>
      <c r="C25" s="17"/>
      <c r="D25" s="64"/>
      <c r="E25" s="96"/>
      <c r="F25" s="17"/>
      <c r="G25" s="64"/>
      <c r="H25" s="96"/>
      <c r="I25" s="17"/>
      <c r="J25" s="64"/>
      <c r="K25" s="96"/>
      <c r="L25" s="64"/>
      <c r="M25" s="69"/>
      <c r="N25" s="51"/>
      <c r="O25" s="125" t="s">
        <v>99</v>
      </c>
    </row>
    <row r="26" spans="1:15" s="16" customFormat="1" x14ac:dyDescent="0.25">
      <c r="A26" s="116"/>
      <c r="B26" s="96"/>
      <c r="C26" s="17"/>
      <c r="D26" s="64"/>
      <c r="E26" s="96"/>
      <c r="F26" s="17"/>
      <c r="G26" s="64"/>
      <c r="H26" s="96"/>
      <c r="I26" s="17"/>
      <c r="J26" s="64"/>
      <c r="K26" s="96"/>
      <c r="L26" s="64"/>
      <c r="M26" s="69"/>
      <c r="N26" s="51"/>
      <c r="O26" s="124" t="s">
        <v>100</v>
      </c>
    </row>
    <row r="27" spans="1:15" s="16" customFormat="1" x14ac:dyDescent="0.25">
      <c r="A27" s="116"/>
      <c r="B27" s="96"/>
      <c r="C27" s="17"/>
      <c r="D27" s="64"/>
      <c r="E27" s="96"/>
      <c r="F27" s="17"/>
      <c r="G27" s="64"/>
      <c r="H27" s="96"/>
      <c r="I27" s="17"/>
      <c r="J27" s="64"/>
      <c r="K27" s="96"/>
      <c r="L27" s="64"/>
      <c r="M27" s="69"/>
      <c r="N27" s="51"/>
      <c r="O27" s="124"/>
    </row>
    <row r="28" spans="1:15" s="16" customFormat="1" x14ac:dyDescent="0.25">
      <c r="A28" s="116"/>
      <c r="B28" s="69"/>
      <c r="C28" s="117"/>
      <c r="D28" s="118"/>
      <c r="E28" s="119"/>
      <c r="F28" s="117"/>
      <c r="G28" s="118"/>
      <c r="H28" s="119"/>
      <c r="I28" s="20"/>
      <c r="J28" s="64"/>
      <c r="K28" s="96"/>
      <c r="L28" s="64"/>
      <c r="M28" s="69"/>
      <c r="N28" s="51"/>
      <c r="O28" s="126" t="s">
        <v>170</v>
      </c>
    </row>
    <row r="29" spans="1:15" x14ac:dyDescent="0.25">
      <c r="O29" s="126" t="s">
        <v>94</v>
      </c>
    </row>
    <row r="30" spans="1:15" x14ac:dyDescent="0.25">
      <c r="O30" s="127" t="s">
        <v>95</v>
      </c>
    </row>
    <row r="31" spans="1:15" x14ac:dyDescent="0.25">
      <c r="O31" s="126" t="s">
        <v>96</v>
      </c>
    </row>
    <row r="32" spans="1:15" x14ac:dyDescent="0.25">
      <c r="O32" s="126" t="s">
        <v>97</v>
      </c>
    </row>
    <row r="33" spans="15:15" x14ac:dyDescent="0.25">
      <c r="O33" s="126" t="s">
        <v>98</v>
      </c>
    </row>
    <row r="36" spans="15:15" x14ac:dyDescent="0.25">
      <c r="O36" s="128" t="s">
        <v>90</v>
      </c>
    </row>
    <row r="37" spans="15:15" x14ac:dyDescent="0.25">
      <c r="O37" s="129" t="s">
        <v>91</v>
      </c>
    </row>
    <row r="38" spans="15:15" x14ac:dyDescent="0.25">
      <c r="O38" s="128" t="s">
        <v>92</v>
      </c>
    </row>
    <row r="39" spans="15:15" x14ac:dyDescent="0.25">
      <c r="O39" s="128" t="s">
        <v>93</v>
      </c>
    </row>
  </sheetData>
  <mergeCells count="4">
    <mergeCell ref="B1:D1"/>
    <mergeCell ref="E1:G1"/>
    <mergeCell ref="H1:J1"/>
    <mergeCell ref="K1:L1"/>
  </mergeCells>
  <phoneticPr fontId="1" type="noConversion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Summary</vt:lpstr>
      <vt:lpstr>ShopWidget</vt:lpstr>
      <vt:lpstr>Saved Items</vt:lpstr>
      <vt:lpstr>Order History</vt:lpstr>
      <vt:lpstr>Saved Carts</vt:lpstr>
      <vt:lpstr>Share Cart</vt:lpstr>
      <vt:lpstr>Active Cart</vt:lpstr>
      <vt:lpstr>Checkout</vt:lpstr>
      <vt:lpstr>Avante</vt:lpstr>
      <vt:lpstr>Data Conversions</vt:lpstr>
      <vt:lpstr>Open Questions</vt:lpstr>
      <vt:lpstr>Defs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 Maloy</dc:creator>
  <cp:lastModifiedBy>Jim Maloy</cp:lastModifiedBy>
  <cp:lastPrinted>2013-06-10T21:08:18Z</cp:lastPrinted>
  <dcterms:created xsi:type="dcterms:W3CDTF">2013-05-21T12:01:29Z</dcterms:created>
  <dcterms:modified xsi:type="dcterms:W3CDTF">2013-08-01T18:22:18Z</dcterms:modified>
</cp:coreProperties>
</file>