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0" yWindow="90" windowWidth="19320" windowHeight="9105" tabRatio="901" activeTab="2"/>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Avante" sheetId="18" r:id="rId10"/>
    <sheet name="Data Conversions" sheetId="11" r:id="rId11"/>
    <sheet name="MyAccount" sheetId="19" r:id="rId12"/>
    <sheet name="Open Questions" sheetId="17" r:id="rId13"/>
    <sheet name="Defs" sheetId="12" r:id="rId14"/>
  </sheets>
  <calcPr calcId="114210"/>
</workbook>
</file>

<file path=xl/calcChain.xml><?xml version="1.0" encoding="utf-8"?>
<calcChain xmlns="http://schemas.openxmlformats.org/spreadsheetml/2006/main">
  <c r="F20" i="10"/>
  <c r="E20"/>
  <c r="A3" i="19"/>
  <c r="A3" i="11"/>
  <c r="A3" i="18"/>
  <c r="A3" i="10"/>
  <c r="A3" i="5"/>
  <c r="A3" i="6"/>
  <c r="A3" i="9"/>
  <c r="A3" i="8"/>
  <c r="A3" i="7"/>
  <c r="A3" i="16"/>
  <c r="A3" i="20"/>
  <c r="E17" i="4"/>
  <c r="C11" i="20"/>
  <c r="C17" i="4"/>
  <c r="E11" i="20"/>
  <c r="K11"/>
  <c r="F17" i="4"/>
  <c r="M11" i="20"/>
  <c r="H17" i="4"/>
  <c r="H11" i="20"/>
  <c r="L11"/>
  <c r="G17" i="4"/>
  <c r="I11" i="20"/>
  <c r="F11"/>
  <c r="D17" i="4"/>
  <c r="B11" i="20"/>
  <c r="E11" i="19"/>
  <c r="H11"/>
  <c r="L11"/>
  <c r="G11" i="4"/>
  <c r="I11" i="19"/>
  <c r="E11" i="4"/>
  <c r="F11" i="19"/>
  <c r="D11" i="4"/>
  <c r="C11" i="19"/>
  <c r="C11" i="4"/>
  <c r="B11" i="19"/>
  <c r="H37" i="16"/>
  <c r="L37"/>
  <c r="G4" i="4"/>
  <c r="C37" i="16"/>
  <c r="C4" i="4"/>
  <c r="E37" i="16"/>
  <c r="K37"/>
  <c r="F4" i="4"/>
  <c r="F37" i="16"/>
  <c r="D4" i="4"/>
  <c r="I37" i="16"/>
  <c r="E4" i="4"/>
  <c r="B37" i="16"/>
  <c r="E12" i="18"/>
  <c r="H12"/>
  <c r="L12"/>
  <c r="G12" i="4"/>
  <c r="K20" i="10"/>
  <c r="F10" i="4"/>
  <c r="H20" i="10"/>
  <c r="M20"/>
  <c r="H10" i="4"/>
  <c r="I20" i="10"/>
  <c r="E10" i="4"/>
  <c r="D10"/>
  <c r="C20" i="10"/>
  <c r="C10" i="4"/>
  <c r="I26" i="5"/>
  <c r="E9" i="4"/>
  <c r="F26" i="5"/>
  <c r="D9" i="4"/>
  <c r="C26" i="5"/>
  <c r="C9" i="4"/>
  <c r="F13" i="7"/>
  <c r="D5" i="4"/>
  <c r="C13" i="7"/>
  <c r="C5" i="4"/>
  <c r="B20" i="10"/>
  <c r="I10" i="11"/>
  <c r="E13" i="4"/>
  <c r="F10" i="11"/>
  <c r="D13" i="4"/>
  <c r="C10" i="11"/>
  <c r="C13" i="4"/>
  <c r="I12" i="18"/>
  <c r="F12"/>
  <c r="D12" i="4"/>
  <c r="C12" i="18"/>
  <c r="C12" i="4"/>
  <c r="B12" i="18"/>
  <c r="I9" i="9"/>
  <c r="E7" i="4"/>
  <c r="F9" i="9"/>
  <c r="D7" i="4"/>
  <c r="C9" i="9"/>
  <c r="C7" i="4"/>
  <c r="E9" i="8"/>
  <c r="M9"/>
  <c r="H6" i="4"/>
  <c r="H9" i="8"/>
  <c r="L9"/>
  <c r="G6" i="4"/>
  <c r="I9" i="8"/>
  <c r="E6" i="4"/>
  <c r="F9" i="8"/>
  <c r="D6" i="4"/>
  <c r="C9" i="8"/>
  <c r="C6" i="4"/>
  <c r="I13" i="7"/>
  <c r="E5" i="4"/>
  <c r="I13" i="6"/>
  <c r="E8" i="4"/>
  <c r="F13" i="6"/>
  <c r="D8" i="4"/>
  <c r="C13" i="6"/>
  <c r="C8" i="4"/>
  <c r="E26" i="5"/>
  <c r="K26"/>
  <c r="F9" i="4"/>
  <c r="H26" i="5"/>
  <c r="L26"/>
  <c r="G9" i="4"/>
  <c r="H10" i="11"/>
  <c r="L10"/>
  <c r="G13" i="4"/>
  <c r="E10" i="11"/>
  <c r="K10"/>
  <c r="F13" i="4"/>
  <c r="B10" i="11"/>
  <c r="E9" i="9"/>
  <c r="K9"/>
  <c r="F7" i="4"/>
  <c r="H9" i="9"/>
  <c r="B9"/>
  <c r="B9" i="8"/>
  <c r="B13" i="7"/>
  <c r="H13"/>
  <c r="L13"/>
  <c r="G5" i="4"/>
  <c r="E13" i="7"/>
  <c r="K13"/>
  <c r="F5" i="4"/>
  <c r="H13" i="6"/>
  <c r="L13"/>
  <c r="G8" i="4"/>
  <c r="E13" i="6"/>
  <c r="M13"/>
  <c r="H8" i="4"/>
  <c r="B13" i="6"/>
  <c r="B26" i="5"/>
  <c r="E12" i="4"/>
  <c r="K12" i="18"/>
  <c r="F12" i="4"/>
  <c r="K11" i="19"/>
  <c r="F11" i="4"/>
  <c r="K13" i="6"/>
  <c r="F8" i="4"/>
  <c r="M9" i="9"/>
  <c r="H7" i="4"/>
  <c r="E22"/>
  <c r="E24"/>
  <c r="E25"/>
  <c r="C22"/>
  <c r="C24"/>
  <c r="C25"/>
  <c r="D22"/>
  <c r="D24"/>
  <c r="D25"/>
  <c r="M10" i="11"/>
  <c r="H13" i="4"/>
  <c r="M12" i="18"/>
  <c r="H12" i="4"/>
  <c r="M11" i="19"/>
  <c r="H11" i="4"/>
  <c r="M37" i="16"/>
  <c r="H4" i="4"/>
  <c r="K9" i="8"/>
  <c r="F6" i="4"/>
  <c r="F22"/>
  <c r="F24"/>
  <c r="L9" i="9"/>
  <c r="G7" i="4"/>
  <c r="L20" i="10"/>
  <c r="G10" i="4"/>
  <c r="M13" i="7"/>
  <c r="H5" i="4"/>
  <c r="M26" i="5"/>
  <c r="H9" i="4"/>
  <c r="G22"/>
  <c r="G24"/>
  <c r="G25"/>
  <c r="F25"/>
  <c r="H22"/>
</calcChain>
</file>

<file path=xl/sharedStrings.xml><?xml version="1.0" encoding="utf-8"?>
<sst xmlns="http://schemas.openxmlformats.org/spreadsheetml/2006/main" count="628" uniqueCount="249">
  <si>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</si>
  <si>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</si>
  <si>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</si>
  <si>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</si>
  <si>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</si>
  <si>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</si>
  <si>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</si>
  <si>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</si>
  <si>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</si>
  <si>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</si>
  <si>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</si>
  <si>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</si>
  <si>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</si>
  <si>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</si>
  <si>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</si>
  <si>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</si>
  <si>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</si>
  <si>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</si>
  <si>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</si>
  <si>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</si>
  <si>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</si>
  <si>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</si>
  <si>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</si>
  <si>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Avante Rpts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</si>
  <si>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</si>
  <si>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</si>
  <si>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</si>
  <si>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</si>
  <si>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</si>
  <si>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</si>
  <si>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</si>
  <si>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</si>
  <si>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</si>
  <si>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</si>
  <si>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</si>
  <si>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</si>
  <si>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</si>
  <si>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</si>
  <si>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</si>
  <si>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</si>
  <si>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</si>
  <si>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</si>
  <si>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</si>
  <si>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</si>
  <si>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</si>
  <si>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</si>
  <si>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</si>
  <si>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</si>
  <si>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</si>
  <si>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</si>
  <si>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</si>
  <si>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</si>
  <si>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</si>
  <si>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</si>
  <si>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</si>
  <si>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</si>
  <si>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</si>
  <si>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</si>
  <si>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</si>
  <si>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</si>
  <si>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</si>
  <si>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</si>
  <si>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</si>
  <si>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</si>
  <si>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</si>
  <si>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</si>
  <si>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</si>
  <si>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</si>
  <si>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</si>
  <si>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</si>
  <si>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</si>
  <si>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</si>
  <si>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</si>
  <si>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</si>
  <si>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</si>
  <si>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</si>
  <si>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</si>
  <si>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</si>
  <si>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</si>
  <si>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</si>
  <si>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</si>
  <si>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</si>
  <si>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</si>
  <si>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</si>
  <si>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</si>
  <si>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</si>
  <si>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</si>
  <si>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</si>
  <si>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</si>
  <si>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</si>
  <si>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</si>
  <si>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</si>
  <si>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</si>
  <si>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</si>
  <si>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</si>
  <si>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</si>
  <si>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</si>
  <si>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</si>
  <si>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</si>
  <si>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</si>
  <si>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</si>
  <si>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</si>
  <si>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</si>
  <si>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</si>
  <si>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</si>
  <si>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</si>
  <si>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</si>
  <si>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</si>
  <si>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</si>
  <si>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</si>
  <si>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</si>
  <si>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</si>
  <si>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</si>
  <si>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</si>
  <si>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</si>
  <si>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</si>
  <si>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</si>
  <si>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</si>
  <si>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</si>
  <si>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</si>
  <si>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</si>
  <si>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</si>
  <si>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</si>
  <si>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</si>
  <si>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</si>
  <si>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</si>
  <si>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</si>
  <si>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</si>
  <si>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</si>
  <si>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</si>
  <si>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</si>
  <si>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</si>
  <si>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</si>
  <si>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</si>
  <si>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</si>
  <si>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</si>
  <si>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</si>
  <si>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</si>
  <si>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Create MOD Configuration</t>
  </si>
  <si>
    <t>N/A</t>
  </si>
  <si>
    <t>Quote and Ack Forms</t>
  </si>
  <si>
    <t>JA/JP</t>
  </si>
  <si>
    <t>Sheeting Gusset Type</t>
  </si>
  <si>
    <t>Adding Slit gusset/Slit Center-diff UI handling. Wind question has been removed</t>
  </si>
  <si>
    <t>CE Request System Interface</t>
  </si>
  <si>
    <t>Request Sys-new types/direction, multiple requests creation for bundling and multiple sessions</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</si>
  <si>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</si>
  <si>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</si>
  <si>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</si>
  <si>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</si>
  <si>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</si>
  <si>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</si>
  <si>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</si>
  <si>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</si>
  <si>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</si>
  <si>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</si>
  <si>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</si>
  <si>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</si>
  <si>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</si>
  <si>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creating multiple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</si>
  <si>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</si>
  <si>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</si>
  <si>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</si>
  <si>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</si>
  <si>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</si>
  <si>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</si>
  <si>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</si>
  <si>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</si>
  <si>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</si>
  <si>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</si>
  <si>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</si>
  <si>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</si>
  <si>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</si>
  <si>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</si>
  <si>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</si>
  <si>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</si>
  <si>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</si>
  <si>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</si>
  <si>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</si>
  <si>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</si>
  <si>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</si>
  <si>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</si>
  <si>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</si>
  <si>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</si>
  <si>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</si>
  <si>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</si>
  <si>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</si>
  <si>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</si>
  <si>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</si>
  <si>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</si>
  <si>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</si>
  <si>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</si>
  <si>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</si>
  <si>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</si>
  <si>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</si>
  <si>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</si>
  <si>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</si>
  <si>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</si>
  <si>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</si>
  <si>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</si>
  <si>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</si>
  <si>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</si>
  <si>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</si>
  <si>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</si>
  <si>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</si>
  <si>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</si>
  <si>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</si>
  <si>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</si>
  <si>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</si>
  <si>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Returning options to display to user when clicking availability date on results. Avante est. options, UI displays in popup.</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</si>
  <si>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</si>
  <si>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</si>
  <si>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</si>
  <si>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</si>
  <si>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</si>
  <si>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</si>
  <si>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</si>
  <si>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</si>
  <si>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</si>
  <si>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</si>
  <si>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</si>
  <si>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</si>
  <si>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Status as of 8/22/13</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</si>
  <si>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</si>
  <si>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</si>
  <si>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</si>
  <si>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</si>
  <si>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</si>
  <si>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</si>
  <si>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</si>
  <si>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</si>
  <si>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</si>
  <si>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</si>
  <si>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</si>
  <si>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</si>
  <si>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</si>
  <si>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</si>
  <si>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</si>
  <si>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</si>
  <si>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Research time required to use standard Avante update routine.</t>
  </si>
  <si>
    <t>Labels/Brandit</t>
  </si>
  <si>
    <t>Payment</t>
  </si>
  <si>
    <t>Summary</t>
  </si>
  <si>
    <t>Giving</t>
  </si>
  <si>
    <t>Addresses - Return Customer Data</t>
  </si>
  <si>
    <t>Addresses - Validate Data</t>
  </si>
  <si>
    <t>Return customers based on selection</t>
  </si>
  <si>
    <t>Validate address data for new ship-to location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</si>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</sst>
</file>

<file path=xl/styles.xml><?xml version="1.0" encoding="utf-8"?>
<styleSheet xmlns="http://schemas.openxmlformats.org/spreadsheetml/2006/main">
  <fonts count="12">
    <font>
      <sz val="11"/>
      <color theme="1"/>
      <name val="Calibri"/>
      <family val="2"/>
      <scheme val="minor"/>
    </font>
    <font>
      <sz val="8"/>
      <name val="Calibri"/>
      <family val="2"/>
    </font>
    <font>
      <b/>
      <sz val="11"/>
      <name val="Calibri"/>
      <family val="2"/>
    </font>
    <font>
      <sz val="11"/>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s>
  <fills count="4">
    <fill>
      <patternFill patternType="none"/>
    </fill>
    <fill>
      <patternFill patternType="gray125"/>
    </fill>
    <fill>
      <patternFill patternType="solid">
        <fgColor indexed="15"/>
        <bgColor indexed="64"/>
      </patternFill>
    </fill>
    <fill>
      <patternFill patternType="solid">
        <fgColor indexed="44"/>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s>
  <cellStyleXfs count="1">
    <xf numFmtId="0" fontId="0" fillId="0" borderId="0"/>
  </cellStyleXfs>
  <cellXfs count="247">
    <xf numFmtId="0" fontId="0" fillId="0" borderId="0" xfId="0"/>
    <xf numFmtId="0" fontId="2" fillId="0" borderId="0" xfId="0" applyFont="1" applyBorder="1" applyAlignment="1">
      <alignment horizontal="center"/>
    </xf>
    <xf numFmtId="0" fontId="2" fillId="0" borderId="0" xfId="0" applyFont="1" applyFill="1" applyBorder="1" applyAlignment="1">
      <alignment horizontal="center"/>
    </xf>
    <xf numFmtId="0" fontId="3" fillId="0" borderId="0" xfId="0" applyFont="1"/>
    <xf numFmtId="0" fontId="3" fillId="0" borderId="0" xfId="0" applyFont="1" applyBorder="1"/>
    <xf numFmtId="0" fontId="3" fillId="0" borderId="0" xfId="0" applyFont="1" applyFill="1" applyBorder="1"/>
    <xf numFmtId="0" fontId="3" fillId="0" borderId="0" xfId="0" applyFont="1" applyAlignment="1">
      <alignment wrapText="1"/>
    </xf>
    <xf numFmtId="0" fontId="3" fillId="0" borderId="1" xfId="0" applyFont="1" applyBorder="1"/>
    <xf numFmtId="0" fontId="2" fillId="0" borderId="2" xfId="0" applyFont="1" applyBorder="1" applyAlignment="1">
      <alignment horizontal="center"/>
    </xf>
    <xf numFmtId="0" fontId="2" fillId="0" borderId="2" xfId="0" applyFont="1" applyFill="1" applyBorder="1" applyAlignment="1">
      <alignment horizontal="center"/>
    </xf>
    <xf numFmtId="0" fontId="3" fillId="0" borderId="3" xfId="0" applyFont="1" applyBorder="1"/>
    <xf numFmtId="0" fontId="3" fillId="0" borderId="4" xfId="0" applyFont="1" applyBorder="1"/>
    <xf numFmtId="0" fontId="2" fillId="0" borderId="5" xfId="0" applyFont="1" applyBorder="1" applyAlignment="1">
      <alignment horizontal="center"/>
    </xf>
    <xf numFmtId="0" fontId="2" fillId="0" borderId="6" xfId="0" applyFont="1" applyBorder="1" applyAlignment="1">
      <alignment horizontal="center"/>
    </xf>
    <xf numFmtId="0" fontId="3" fillId="0" borderId="7" xfId="0" applyFont="1" applyBorder="1"/>
    <xf numFmtId="0" fontId="3" fillId="0" borderId="7" xfId="0" applyFont="1" applyFill="1" applyBorder="1"/>
    <xf numFmtId="0" fontId="3" fillId="0" borderId="8" xfId="0" applyFont="1" applyBorder="1"/>
    <xf numFmtId="0" fontId="3" fillId="0" borderId="5" xfId="0" applyFont="1" applyBorder="1"/>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9" xfId="0" applyFont="1" applyBorder="1" applyAlignment="1">
      <alignment horizontal="center" wrapText="1"/>
    </xf>
    <xf numFmtId="0" fontId="2" fillId="0" borderId="10" xfId="0" applyFont="1" applyBorder="1" applyAlignment="1">
      <alignment horizontal="center" wrapText="1"/>
    </xf>
    <xf numFmtId="0" fontId="3" fillId="0" borderId="9" xfId="0" applyFont="1" applyBorder="1"/>
    <xf numFmtId="0" fontId="2" fillId="0" borderId="9" xfId="0" applyFont="1" applyBorder="1" applyAlignment="1">
      <alignment horizontal="center"/>
    </xf>
    <xf numFmtId="0" fontId="2" fillId="0" borderId="10" xfId="0" applyFont="1" applyBorder="1" applyAlignment="1">
      <alignment horizontal="center"/>
    </xf>
    <xf numFmtId="0" fontId="3" fillId="0" borderId="11" xfId="0" applyFont="1" applyBorder="1"/>
    <xf numFmtId="0" fontId="3" fillId="0" borderId="12" xfId="0" applyFont="1" applyBorder="1"/>
    <xf numFmtId="0" fontId="3" fillId="0" borderId="13" xfId="0" applyFont="1" applyBorder="1"/>
    <xf numFmtId="0" fontId="3" fillId="2" borderId="3" xfId="0" applyFont="1" applyFill="1" applyBorder="1"/>
    <xf numFmtId="0" fontId="2" fillId="0" borderId="14" xfId="0" applyFont="1" applyBorder="1" applyAlignment="1">
      <alignment horizontal="center"/>
    </xf>
    <xf numFmtId="0" fontId="2" fillId="0" borderId="9" xfId="0" applyFont="1" applyBorder="1" applyAlignment="1">
      <alignment wrapText="1"/>
    </xf>
    <xf numFmtId="0" fontId="2" fillId="0" borderId="15" xfId="0" applyFont="1" applyBorder="1" applyAlignment="1">
      <alignment horizontal="center"/>
    </xf>
    <xf numFmtId="0" fontId="2" fillId="0" borderId="10" xfId="0" applyFont="1" applyBorder="1" applyAlignment="1">
      <alignment wrapText="1"/>
    </xf>
    <xf numFmtId="0" fontId="3" fillId="0" borderId="16" xfId="0" applyFont="1" applyBorder="1"/>
    <xf numFmtId="0" fontId="3" fillId="0" borderId="1" xfId="0" applyFont="1" applyBorder="1" applyAlignment="1"/>
    <xf numFmtId="0" fontId="3" fillId="0" borderId="16" xfId="0" applyFont="1" applyFill="1" applyBorder="1"/>
    <xf numFmtId="0" fontId="3" fillId="0" borderId="12" xfId="0" applyFont="1" applyFill="1" applyBorder="1"/>
    <xf numFmtId="0" fontId="3" fillId="0" borderId="14" xfId="0" applyFont="1" applyBorder="1"/>
    <xf numFmtId="0" fontId="3" fillId="0" borderId="9" xfId="0" applyFont="1" applyBorder="1" applyAlignment="1"/>
    <xf numFmtId="0" fontId="3" fillId="0" borderId="17" xfId="0" applyFont="1" applyBorder="1"/>
    <xf numFmtId="0" fontId="3" fillId="0" borderId="18" xfId="0" applyFont="1" applyBorder="1"/>
    <xf numFmtId="0" fontId="3" fillId="0" borderId="3" xfId="0" applyFont="1" applyBorder="1" applyAlignment="1">
      <alignment wrapText="1"/>
    </xf>
    <xf numFmtId="0" fontId="3" fillId="0" borderId="19" xfId="0" applyFont="1" applyBorder="1"/>
    <xf numFmtId="0" fontId="3" fillId="0" borderId="12" xfId="0" applyFont="1" applyBorder="1" applyAlignment="1">
      <alignment wrapText="1"/>
    </xf>
    <xf numFmtId="0" fontId="2" fillId="0" borderId="14" xfId="0" applyFont="1" applyFill="1" applyBorder="1" applyAlignment="1">
      <alignment horizontal="center"/>
    </xf>
    <xf numFmtId="0" fontId="2" fillId="0" borderId="5" xfId="0" applyFont="1" applyFill="1" applyBorder="1" applyAlignment="1">
      <alignment horizontal="center"/>
    </xf>
    <xf numFmtId="0" fontId="2" fillId="0" borderId="15" xfId="0" applyFont="1" applyFill="1" applyBorder="1" applyAlignment="1">
      <alignment horizontal="center"/>
    </xf>
    <xf numFmtId="0" fontId="2" fillId="0" borderId="6" xfId="0" applyFont="1" applyFill="1" applyBorder="1" applyAlignment="1">
      <alignment horizontal="center"/>
    </xf>
    <xf numFmtId="0" fontId="3" fillId="0" borderId="17" xfId="0" applyFont="1" applyFill="1" applyBorder="1"/>
    <xf numFmtId="0" fontId="3" fillId="0" borderId="8" xfId="0" applyFont="1" applyFill="1" applyBorder="1"/>
    <xf numFmtId="0" fontId="3" fillId="0" borderId="14" xfId="0" applyFont="1" applyFill="1" applyBorder="1"/>
    <xf numFmtId="0" fontId="3" fillId="0" borderId="5" xfId="0" applyFont="1" applyFill="1" applyBorder="1"/>
    <xf numFmtId="0" fontId="3" fillId="0" borderId="7" xfId="0" applyFont="1" applyBorder="1" applyAlignment="1">
      <alignment horizontal="left"/>
    </xf>
    <xf numFmtId="0" fontId="3" fillId="0" borderId="7" xfId="0" applyFont="1" applyFill="1" applyBorder="1" applyAlignment="1">
      <alignment horizontal="left"/>
    </xf>
    <xf numFmtId="0" fontId="3" fillId="0" borderId="11" xfId="0" applyFont="1" applyBorder="1" applyAlignment="1">
      <alignment horizontal="left"/>
    </xf>
    <xf numFmtId="0" fontId="3" fillId="0" borderId="5" xfId="0" applyFont="1" applyBorder="1" applyAlignment="1">
      <alignment horizontal="left"/>
    </xf>
    <xf numFmtId="0" fontId="3" fillId="0" borderId="18" xfId="0" applyFont="1" applyBorder="1" applyAlignment="1"/>
    <xf numFmtId="16" fontId="3" fillId="0" borderId="1" xfId="0" applyNumberFormat="1" applyFont="1" applyBorder="1" applyAlignment="1"/>
    <xf numFmtId="0" fontId="4" fillId="0" borderId="5" xfId="0" applyFont="1" applyBorder="1" applyAlignment="1">
      <alignment horizontal="center"/>
    </xf>
    <xf numFmtId="0" fontId="4" fillId="0" borderId="9" xfId="0" applyFont="1" applyBorder="1" applyAlignment="1">
      <alignment wrapText="1"/>
    </xf>
    <xf numFmtId="0" fontId="4" fillId="0" borderId="9" xfId="0" applyFont="1" applyBorder="1" applyAlignment="1">
      <alignment horizontal="center" wrapText="1"/>
    </xf>
    <xf numFmtId="0" fontId="4" fillId="0" borderId="9" xfId="0" applyFont="1" applyBorder="1" applyAlignment="1">
      <alignment horizontal="center"/>
    </xf>
    <xf numFmtId="0" fontId="4" fillId="0" borderId="0" xfId="0" applyFont="1" applyBorder="1" applyAlignment="1">
      <alignment horizontal="center"/>
    </xf>
    <xf numFmtId="0" fontId="4" fillId="0" borderId="14" xfId="0" applyFont="1" applyBorder="1" applyAlignment="1">
      <alignment horizontal="center"/>
    </xf>
    <xf numFmtId="0" fontId="4" fillId="0" borderId="6" xfId="0" applyFont="1" applyBorder="1" applyAlignment="1">
      <alignment horizontal="center"/>
    </xf>
    <xf numFmtId="0" fontId="4" fillId="0" borderId="15" xfId="0" applyFont="1" applyBorder="1" applyAlignment="1">
      <alignment horizontal="center"/>
    </xf>
    <xf numFmtId="0" fontId="4" fillId="0" borderId="2" xfId="0" applyFont="1" applyFill="1" applyBorder="1" applyAlignment="1">
      <alignment horizontal="center"/>
    </xf>
    <xf numFmtId="0" fontId="4" fillId="0" borderId="10" xfId="0" applyFont="1" applyBorder="1" applyAlignment="1">
      <alignment wrapText="1"/>
    </xf>
    <xf numFmtId="0" fontId="4" fillId="0" borderId="10" xfId="0" applyFont="1" applyBorder="1" applyAlignment="1">
      <alignment horizontal="center" wrapText="1"/>
    </xf>
    <xf numFmtId="0" fontId="4" fillId="0" borderId="10" xfId="0" applyFont="1" applyBorder="1" applyAlignment="1">
      <alignment horizontal="center"/>
    </xf>
    <xf numFmtId="0" fontId="4" fillId="0" borderId="2" xfId="0" applyFont="1" applyBorder="1" applyAlignment="1">
      <alignment horizontal="center"/>
    </xf>
    <xf numFmtId="0" fontId="5" fillId="0" borderId="7" xfId="0" applyFont="1" applyBorder="1"/>
    <xf numFmtId="0" fontId="5" fillId="0" borderId="16" xfId="0" applyFont="1" applyBorder="1"/>
    <xf numFmtId="0" fontId="5" fillId="2" borderId="3" xfId="0" applyFont="1" applyFill="1" applyBorder="1"/>
    <xf numFmtId="0" fontId="5" fillId="0" borderId="1" xfId="0" applyFont="1" applyBorder="1" applyAlignment="1"/>
    <xf numFmtId="0" fontId="5" fillId="0" borderId="1" xfId="0" applyFont="1" applyBorder="1" applyAlignment="1">
      <alignment horizontal="center"/>
    </xf>
    <xf numFmtId="0" fontId="5" fillId="0" borderId="1" xfId="0" applyFont="1" applyBorder="1"/>
    <xf numFmtId="0" fontId="5" fillId="0" borderId="3" xfId="0" applyFont="1" applyBorder="1"/>
    <xf numFmtId="0" fontId="5" fillId="0" borderId="7" xfId="0" applyFont="1" applyFill="1" applyBorder="1"/>
    <xf numFmtId="0" fontId="5" fillId="0" borderId="16" xfId="0" applyFont="1" applyFill="1" applyBorder="1"/>
    <xf numFmtId="0" fontId="5" fillId="0" borderId="1" xfId="0" applyFont="1" applyFill="1" applyBorder="1" applyAlignment="1"/>
    <xf numFmtId="0" fontId="5" fillId="0" borderId="1" xfId="0" applyFont="1" applyFill="1" applyBorder="1" applyAlignment="1">
      <alignment horizontal="center"/>
    </xf>
    <xf numFmtId="0" fontId="5" fillId="0" borderId="1" xfId="0" applyFont="1" applyFill="1" applyBorder="1"/>
    <xf numFmtId="0" fontId="5" fillId="0" borderId="3" xfId="0" applyFont="1" applyFill="1" applyBorder="1"/>
    <xf numFmtId="0" fontId="5" fillId="0" borderId="0" xfId="0" applyFont="1" applyAlignment="1">
      <alignment wrapText="1"/>
    </xf>
    <xf numFmtId="0" fontId="5" fillId="0" borderId="5" xfId="0" applyFont="1" applyBorder="1"/>
    <xf numFmtId="0" fontId="5" fillId="0" borderId="14" xfId="0" applyFont="1" applyBorder="1"/>
    <xf numFmtId="0" fontId="5" fillId="2" borderId="0" xfId="0" applyFont="1" applyFill="1" applyBorder="1"/>
    <xf numFmtId="0" fontId="5" fillId="0" borderId="9" xfId="0" applyFont="1" applyBorder="1"/>
    <xf numFmtId="0" fontId="5" fillId="0" borderId="9" xfId="0" applyFont="1" applyBorder="1" applyAlignment="1"/>
    <xf numFmtId="0" fontId="5" fillId="0" borderId="0" xfId="0" applyFont="1" applyBorder="1"/>
    <xf numFmtId="0" fontId="5" fillId="0" borderId="11" xfId="0" applyFont="1" applyFill="1" applyBorder="1"/>
    <xf numFmtId="0" fontId="5" fillId="0" borderId="19" xfId="0" applyFont="1" applyFill="1" applyBorder="1"/>
    <xf numFmtId="0" fontId="5" fillId="0" borderId="12" xfId="0" applyFont="1" applyFill="1" applyBorder="1"/>
    <xf numFmtId="0" fontId="5" fillId="0" borderId="13" xfId="0" applyFont="1" applyFill="1" applyBorder="1" applyAlignment="1"/>
    <xf numFmtId="0" fontId="5" fillId="0" borderId="13" xfId="0" applyFont="1" applyFill="1" applyBorder="1" applyAlignment="1">
      <alignment horizontal="center"/>
    </xf>
    <xf numFmtId="0" fontId="5" fillId="0" borderId="13" xfId="0" applyFont="1" applyFill="1" applyBorder="1"/>
    <xf numFmtId="0" fontId="5" fillId="0" borderId="9" xfId="0" applyFont="1" applyBorder="1" applyAlignment="1">
      <alignment horizontal="center"/>
    </xf>
    <xf numFmtId="0" fontId="5" fillId="0" borderId="0" xfId="0" applyFont="1"/>
    <xf numFmtId="0" fontId="6" fillId="0" borderId="0" xfId="0" applyFont="1"/>
    <xf numFmtId="0" fontId="6" fillId="0" borderId="0" xfId="0" applyFont="1" applyAlignment="1">
      <alignment wrapText="1"/>
    </xf>
    <xf numFmtId="0" fontId="4" fillId="0" borderId="5" xfId="0" applyFont="1" applyFill="1" applyBorder="1" applyAlignment="1">
      <alignment horizontal="center"/>
    </xf>
    <xf numFmtId="0" fontId="4" fillId="0" borderId="14" xfId="0" applyFont="1" applyFill="1" applyBorder="1" applyAlignment="1">
      <alignment horizontal="center"/>
    </xf>
    <xf numFmtId="0" fontId="4" fillId="0" borderId="0" xfId="0" applyFont="1" applyFill="1" applyBorder="1" applyAlignment="1">
      <alignment horizontal="center"/>
    </xf>
    <xf numFmtId="0" fontId="4" fillId="0" borderId="9" xfId="0" applyFont="1" applyFill="1" applyBorder="1" applyAlignment="1">
      <alignment wrapText="1"/>
    </xf>
    <xf numFmtId="0" fontId="4" fillId="0" borderId="9" xfId="0" applyFont="1" applyFill="1" applyBorder="1" applyAlignment="1">
      <alignment horizontal="center" wrapText="1"/>
    </xf>
    <xf numFmtId="0" fontId="6" fillId="0" borderId="0" xfId="0" applyFont="1" applyFill="1" applyBorder="1"/>
    <xf numFmtId="0" fontId="4" fillId="0" borderId="6" xfId="0" applyFont="1" applyFill="1" applyBorder="1" applyAlignment="1">
      <alignment horizontal="left"/>
    </xf>
    <xf numFmtId="0" fontId="4" fillId="0" borderId="15" xfId="0" applyFont="1" applyFill="1" applyBorder="1" applyAlignment="1">
      <alignment horizontal="center"/>
    </xf>
    <xf numFmtId="0" fontId="4" fillId="0" borderId="6" xfId="0" applyFont="1" applyFill="1" applyBorder="1" applyAlignment="1">
      <alignment horizontal="center"/>
    </xf>
    <xf numFmtId="0" fontId="4" fillId="0" borderId="10" xfId="0" applyFont="1" applyFill="1" applyBorder="1" applyAlignment="1">
      <alignment wrapText="1"/>
    </xf>
    <xf numFmtId="0" fontId="4" fillId="0" borderId="10" xfId="0" applyFont="1" applyFill="1" applyBorder="1" applyAlignment="1">
      <alignment horizontal="center" wrapText="1"/>
    </xf>
    <xf numFmtId="0" fontId="6" fillId="0" borderId="2" xfId="0" applyFont="1" applyFill="1" applyBorder="1"/>
    <xf numFmtId="0" fontId="7" fillId="0" borderId="3" xfId="0" applyFont="1" applyFill="1" applyBorder="1"/>
    <xf numFmtId="0" fontId="6" fillId="0" borderId="3" xfId="0" applyFont="1" applyFill="1" applyBorder="1"/>
    <xf numFmtId="0" fontId="5" fillId="0" borderId="8" xfId="0" applyFont="1" applyFill="1" applyBorder="1"/>
    <xf numFmtId="0" fontId="5" fillId="0" borderId="17" xfId="0" applyFont="1" applyFill="1" applyBorder="1"/>
    <xf numFmtId="0" fontId="7" fillId="0" borderId="4" xfId="0" applyFont="1" applyFill="1" applyBorder="1"/>
    <xf numFmtId="0" fontId="5" fillId="0" borderId="18" xfId="0" applyFont="1" applyFill="1" applyBorder="1" applyAlignment="1"/>
    <xf numFmtId="0" fontId="5" fillId="0" borderId="18" xfId="0" applyFont="1" applyFill="1" applyBorder="1" applyAlignment="1">
      <alignment horizontal="center"/>
    </xf>
    <xf numFmtId="0" fontId="5" fillId="0" borderId="4" xfId="0" applyFont="1" applyFill="1" applyBorder="1"/>
    <xf numFmtId="0" fontId="6" fillId="0" borderId="4" xfId="0" applyFont="1" applyFill="1" applyBorder="1"/>
    <xf numFmtId="0" fontId="5" fillId="0" borderId="5" xfId="0" applyFont="1" applyFill="1" applyBorder="1"/>
    <xf numFmtId="0" fontId="5" fillId="0" borderId="14" xfId="0" applyFont="1" applyFill="1" applyBorder="1"/>
    <xf numFmtId="0" fontId="5" fillId="0" borderId="0" xfId="0" applyFont="1" applyFill="1" applyBorder="1"/>
    <xf numFmtId="0" fontId="5" fillId="0" borderId="9" xfId="0" applyFont="1" applyFill="1" applyBorder="1" applyAlignment="1"/>
    <xf numFmtId="0" fontId="5" fillId="0" borderId="9" xfId="0" applyFont="1" applyFill="1" applyBorder="1" applyAlignment="1">
      <alignment horizontal="center"/>
    </xf>
    <xf numFmtId="0" fontId="6" fillId="0" borderId="5" xfId="0" applyFont="1" applyFill="1" applyBorder="1"/>
    <xf numFmtId="0" fontId="6" fillId="0" borderId="14" xfId="0" applyFont="1" applyFill="1" applyBorder="1"/>
    <xf numFmtId="0" fontId="6" fillId="0" borderId="9" xfId="0" applyFont="1" applyFill="1" applyBorder="1"/>
    <xf numFmtId="0" fontId="4" fillId="0" borderId="9" xfId="0" applyFont="1" applyFill="1" applyBorder="1" applyAlignment="1">
      <alignment horizontal="center"/>
    </xf>
    <xf numFmtId="0" fontId="4" fillId="0" borderId="10" xfId="0" applyFont="1" applyFill="1" applyBorder="1" applyAlignment="1">
      <alignment horizontal="center"/>
    </xf>
    <xf numFmtId="0" fontId="5" fillId="0" borderId="1" xfId="0" applyFont="1" applyFill="1" applyBorder="1" applyAlignment="1">
      <alignment wrapText="1"/>
    </xf>
    <xf numFmtId="0" fontId="6" fillId="0" borderId="8" xfId="0" applyFont="1" applyFill="1" applyBorder="1"/>
    <xf numFmtId="0" fontId="6" fillId="0" borderId="17" xfId="0" applyFont="1" applyFill="1" applyBorder="1"/>
    <xf numFmtId="0" fontId="7" fillId="0" borderId="4" xfId="0" applyFont="1" applyFill="1" applyBorder="1"/>
    <xf numFmtId="0" fontId="6" fillId="0" borderId="18" xfId="0" applyFont="1" applyFill="1" applyBorder="1"/>
    <xf numFmtId="0" fontId="6" fillId="0" borderId="4" xfId="0" applyFont="1" applyFill="1" applyBorder="1"/>
    <xf numFmtId="0" fontId="6" fillId="0" borderId="5" xfId="0" applyFont="1" applyFill="1" applyBorder="1"/>
    <xf numFmtId="0" fontId="6" fillId="0" borderId="14" xfId="0" applyFont="1" applyFill="1" applyBorder="1"/>
    <xf numFmtId="0" fontId="6" fillId="0" borderId="9" xfId="0" applyFont="1" applyFill="1" applyBorder="1"/>
    <xf numFmtId="0" fontId="5" fillId="0" borderId="9" xfId="0" applyFont="1" applyFill="1" applyBorder="1"/>
    <xf numFmtId="0" fontId="6" fillId="0" borderId="0" xfId="0" applyFont="1" applyFill="1"/>
    <xf numFmtId="0" fontId="8" fillId="0" borderId="5" xfId="0" applyFont="1" applyFill="1" applyBorder="1"/>
    <xf numFmtId="0" fontId="8" fillId="0" borderId="14" xfId="0" applyFont="1" applyFill="1" applyBorder="1"/>
    <xf numFmtId="2" fontId="8" fillId="0" borderId="0" xfId="0" applyNumberFormat="1" applyFont="1" applyFill="1" applyBorder="1" applyAlignment="1">
      <alignment horizontal="right"/>
    </xf>
    <xf numFmtId="2" fontId="8" fillId="0" borderId="5" xfId="0" applyNumberFormat="1" applyFont="1" applyFill="1" applyBorder="1" applyAlignment="1">
      <alignment horizontal="right"/>
    </xf>
    <xf numFmtId="2" fontId="8" fillId="0" borderId="14" xfId="0" applyNumberFormat="1" applyFont="1" applyFill="1" applyBorder="1" applyAlignment="1">
      <alignment horizontal="right"/>
    </xf>
    <xf numFmtId="0" fontId="4" fillId="0" borderId="5" xfId="0" applyFont="1" applyBorder="1" applyAlignment="1">
      <alignment horizontal="center" vertical="top"/>
    </xf>
    <xf numFmtId="0" fontId="4" fillId="0" borderId="6" xfId="0" applyFont="1" applyBorder="1" applyAlignment="1">
      <alignment horizontal="center" vertical="top"/>
    </xf>
    <xf numFmtId="0" fontId="5" fillId="0" borderId="7" xfId="0" applyFont="1" applyBorder="1" applyAlignment="1">
      <alignment vertical="top"/>
    </xf>
    <xf numFmtId="0" fontId="5" fillId="0" borderId="1" xfId="0" applyFont="1" applyBorder="1" applyAlignment="1">
      <alignment wrapText="1"/>
    </xf>
    <xf numFmtId="0" fontId="9" fillId="0" borderId="1" xfId="0" applyFont="1" applyBorder="1" applyAlignment="1">
      <alignment wrapText="1"/>
    </xf>
    <xf numFmtId="0" fontId="5" fillId="0" borderId="8" xfId="0" applyFont="1" applyBorder="1" applyAlignment="1">
      <alignment vertical="top"/>
    </xf>
    <xf numFmtId="0" fontId="5" fillId="0" borderId="17" xfId="0" applyFont="1" applyBorder="1"/>
    <xf numFmtId="0" fontId="5" fillId="0" borderId="8" xfId="0" applyFont="1" applyBorder="1"/>
    <xf numFmtId="0" fontId="5" fillId="0" borderId="18" xfId="0" applyFont="1" applyBorder="1"/>
    <xf numFmtId="0" fontId="5" fillId="0" borderId="18" xfId="0" applyFont="1" applyBorder="1" applyAlignment="1">
      <alignment horizontal="center"/>
    </xf>
    <xf numFmtId="0" fontId="5" fillId="0" borderId="4" xfId="0" applyFont="1" applyBorder="1"/>
    <xf numFmtId="0" fontId="5" fillId="0" borderId="5" xfId="0" applyFont="1" applyBorder="1" applyAlignment="1">
      <alignment vertical="top"/>
    </xf>
    <xf numFmtId="0" fontId="9" fillId="0" borderId="0" xfId="0" applyFont="1"/>
    <xf numFmtId="0" fontId="10" fillId="0" borderId="9" xfId="0" applyFont="1" applyBorder="1"/>
    <xf numFmtId="2" fontId="5" fillId="0" borderId="0" xfId="0" applyNumberFormat="1" applyFont="1" applyBorder="1" applyAlignment="1">
      <alignment horizontal="right"/>
    </xf>
    <xf numFmtId="2" fontId="5" fillId="0" borderId="5" xfId="0" applyNumberFormat="1" applyFont="1" applyBorder="1" applyAlignment="1">
      <alignment horizontal="right"/>
    </xf>
    <xf numFmtId="2" fontId="5" fillId="0" borderId="14" xfId="0" applyNumberFormat="1" applyFont="1" applyBorder="1" applyAlignment="1">
      <alignment horizontal="right"/>
    </xf>
    <xf numFmtId="0" fontId="5" fillId="0" borderId="0" xfId="0" applyFont="1" applyBorder="1" applyAlignment="1">
      <alignment wrapText="1"/>
    </xf>
    <xf numFmtId="0" fontId="8" fillId="0" borderId="9" xfId="0" applyFont="1" applyBorder="1"/>
    <xf numFmtId="0" fontId="11" fillId="0" borderId="9" xfId="0" applyFont="1" applyBorder="1"/>
    <xf numFmtId="0" fontId="5" fillId="0" borderId="0" xfId="0" applyFont="1" applyAlignment="1">
      <alignment horizontal="center"/>
    </xf>
    <xf numFmtId="0" fontId="5" fillId="0" borderId="5" xfId="0" applyFont="1" applyBorder="1" applyAlignment="1">
      <alignment horizontal="center"/>
    </xf>
    <xf numFmtId="0" fontId="5" fillId="0" borderId="0" xfId="0" applyFont="1" applyAlignment="1">
      <alignment horizontal="center" wrapText="1"/>
    </xf>
    <xf numFmtId="2" fontId="5" fillId="0" borderId="0" xfId="0" applyNumberFormat="1" applyFont="1" applyAlignment="1">
      <alignment horizontal="right"/>
    </xf>
    <xf numFmtId="0" fontId="8" fillId="0" borderId="0" xfId="0" applyFont="1"/>
    <xf numFmtId="0" fontId="8" fillId="0" borderId="5" xfId="0" applyFont="1" applyBorder="1"/>
    <xf numFmtId="0" fontId="8" fillId="0" borderId="0" xfId="0" applyFont="1" applyAlignment="1">
      <alignment wrapText="1"/>
    </xf>
    <xf numFmtId="2" fontId="8" fillId="0" borderId="0" xfId="0" applyNumberFormat="1" applyFont="1" applyAlignment="1">
      <alignment horizontal="right"/>
    </xf>
    <xf numFmtId="0" fontId="6" fillId="0" borderId="5" xfId="0" applyFont="1" applyBorder="1"/>
    <xf numFmtId="2" fontId="6" fillId="0" borderId="0" xfId="0" applyNumberFormat="1" applyFont="1" applyAlignment="1">
      <alignment horizontal="right"/>
    </xf>
    <xf numFmtId="2" fontId="6" fillId="0" borderId="0" xfId="0" applyNumberFormat="1" applyFont="1" applyAlignment="1">
      <alignment horizontal="center" vertical="center"/>
    </xf>
    <xf numFmtId="2" fontId="6" fillId="0" borderId="0" xfId="0" applyNumberFormat="1" applyFont="1" applyAlignment="1">
      <alignment horizontal="center"/>
    </xf>
    <xf numFmtId="14" fontId="6" fillId="0" borderId="0" xfId="0" applyNumberFormat="1" applyFont="1"/>
    <xf numFmtId="14" fontId="6" fillId="0" borderId="0" xfId="0" applyNumberFormat="1" applyFont="1" applyAlignment="1">
      <alignment horizontal="center"/>
    </xf>
    <xf numFmtId="0" fontId="5" fillId="0" borderId="7" xfId="0" applyFont="1" applyBorder="1" applyAlignment="1">
      <alignment horizontal="left"/>
    </xf>
    <xf numFmtId="0" fontId="5" fillId="0" borderId="7" xfId="0" applyFont="1" applyFill="1" applyBorder="1" applyAlignment="1">
      <alignment horizontal="left"/>
    </xf>
    <xf numFmtId="0" fontId="5" fillId="0" borderId="5" xfId="0" applyFont="1" applyFill="1" applyBorder="1" applyAlignment="1">
      <alignment horizontal="left"/>
    </xf>
    <xf numFmtId="0" fontId="5" fillId="0" borderId="11" xfId="0" applyFont="1" applyBorder="1" applyAlignment="1">
      <alignment horizontal="left"/>
    </xf>
    <xf numFmtId="0" fontId="5" fillId="0" borderId="19" xfId="0" applyFont="1" applyBorder="1"/>
    <xf numFmtId="0" fontId="5" fillId="0" borderId="12" xfId="0" applyFont="1" applyBorder="1"/>
    <xf numFmtId="0" fontId="5" fillId="0" borderId="11" xfId="0" applyFont="1" applyBorder="1"/>
    <xf numFmtId="0" fontId="5" fillId="0" borderId="13" xfId="0" applyFont="1" applyBorder="1"/>
    <xf numFmtId="0" fontId="5" fillId="0" borderId="5" xfId="0" applyFont="1" applyBorder="1" applyAlignment="1">
      <alignment horizontal="left"/>
    </xf>
    <xf numFmtId="0" fontId="4" fillId="0" borderId="5" xfId="0" applyFont="1" applyBorder="1" applyAlignment="1">
      <alignment horizontal="center" wrapText="1"/>
    </xf>
    <xf numFmtId="0" fontId="4" fillId="0" borderId="0" xfId="0" applyFont="1" applyBorder="1" applyAlignment="1" applyProtection="1">
      <alignment horizontal="center" vertical="top"/>
      <protection locked="0"/>
    </xf>
    <xf numFmtId="0" fontId="4" fillId="0" borderId="0" xfId="0" applyFont="1" applyBorder="1" applyAlignment="1" applyProtection="1">
      <alignment horizontal="left" vertical="top"/>
      <protection locked="0"/>
    </xf>
    <xf numFmtId="0" fontId="4" fillId="0" borderId="6" xfId="0" applyFont="1" applyBorder="1" applyAlignment="1">
      <alignment horizontal="center" wrapText="1"/>
    </xf>
    <xf numFmtId="0" fontId="4" fillId="0" borderId="2" xfId="0" applyFont="1" applyBorder="1" applyAlignment="1" applyProtection="1">
      <alignment horizontal="left" vertical="top"/>
      <protection locked="0"/>
    </xf>
    <xf numFmtId="0" fontId="5" fillId="0" borderId="6" xfId="0" applyFont="1" applyBorder="1" applyAlignment="1">
      <alignment horizontal="left"/>
    </xf>
    <xf numFmtId="0" fontId="5" fillId="0" borderId="2" xfId="0" applyFont="1" applyBorder="1" applyAlignment="1">
      <alignment horizontal="left"/>
    </xf>
    <xf numFmtId="0" fontId="5" fillId="0" borderId="2" xfId="0" applyFont="1" applyFill="1" applyBorder="1" applyAlignment="1">
      <alignment horizontal="left"/>
    </xf>
    <xf numFmtId="0" fontId="5" fillId="0" borderId="6" xfId="0" applyFont="1" applyBorder="1" applyAlignment="1">
      <alignment horizontal="left" wrapText="1"/>
    </xf>
    <xf numFmtId="0" fontId="5" fillId="0" borderId="10" xfId="0" applyFont="1" applyBorder="1" applyAlignment="1">
      <alignment horizontal="left" wrapText="1"/>
    </xf>
    <xf numFmtId="0" fontId="5" fillId="0" borderId="2" xfId="0" applyFont="1" applyBorder="1" applyAlignment="1" applyProtection="1">
      <alignment horizontal="left" vertical="top"/>
      <protection locked="0"/>
    </xf>
    <xf numFmtId="0" fontId="5" fillId="0" borderId="2" xfId="0" applyFont="1" applyBorder="1"/>
    <xf numFmtId="0" fontId="5" fillId="2" borderId="2" xfId="0" applyFont="1" applyFill="1" applyBorder="1"/>
    <xf numFmtId="0" fontId="5" fillId="0" borderId="6" xfId="0" applyFont="1" applyBorder="1" applyAlignment="1">
      <alignment horizontal="center"/>
    </xf>
    <xf numFmtId="0" fontId="5" fillId="0" borderId="6" xfId="0" applyFont="1" applyBorder="1"/>
    <xf numFmtId="0" fontId="5" fillId="0" borderId="10" xfId="0" applyFont="1" applyBorder="1" applyAlignment="1">
      <alignment horizontal="center"/>
    </xf>
    <xf numFmtId="0" fontId="5" fillId="0" borderId="6" xfId="0" applyFont="1" applyFill="1" applyBorder="1"/>
    <xf numFmtId="0" fontId="5" fillId="0" borderId="2" xfId="0" applyFont="1" applyFill="1" applyBorder="1"/>
    <xf numFmtId="0" fontId="5" fillId="0" borderId="6" xfId="0" applyFont="1" applyFill="1" applyBorder="1" applyAlignment="1">
      <alignment horizontal="center"/>
    </xf>
    <xf numFmtId="0" fontId="5" fillId="0" borderId="10" xfId="0" applyFont="1" applyFill="1" applyBorder="1" applyAlignment="1">
      <alignment horizontal="center"/>
    </xf>
    <xf numFmtId="0" fontId="5" fillId="0" borderId="2" xfId="0" applyFont="1" applyFill="1" applyBorder="1" applyAlignment="1" applyProtection="1">
      <alignment horizontal="left" vertical="top"/>
      <protection locked="0"/>
    </xf>
    <xf numFmtId="0" fontId="5" fillId="3" borderId="6" xfId="0" applyFont="1" applyFill="1" applyBorder="1"/>
    <xf numFmtId="0" fontId="5" fillId="3" borderId="2" xfId="0" applyFont="1" applyFill="1" applyBorder="1"/>
    <xf numFmtId="0" fontId="5" fillId="3" borderId="6" xfId="0" applyFont="1" applyFill="1" applyBorder="1" applyAlignment="1">
      <alignment horizontal="center"/>
    </xf>
    <xf numFmtId="0" fontId="5" fillId="3" borderId="10" xfId="0" applyFont="1" applyFill="1" applyBorder="1" applyAlignment="1">
      <alignment horizontal="center"/>
    </xf>
    <xf numFmtId="0" fontId="5" fillId="3" borderId="2" xfId="0" applyFont="1" applyFill="1" applyBorder="1" applyAlignment="1" applyProtection="1">
      <alignment horizontal="left" vertical="top"/>
      <protection locked="0"/>
    </xf>
    <xf numFmtId="0" fontId="5" fillId="0" borderId="7" xfId="0" applyFont="1" applyFill="1" applyBorder="1" applyAlignment="1">
      <alignment horizontal="center"/>
    </xf>
    <xf numFmtId="0" fontId="5" fillId="0" borderId="3" xfId="0" applyFont="1" applyFill="1" applyBorder="1" applyAlignment="1" applyProtection="1">
      <alignment horizontal="left" vertical="top"/>
      <protection locked="0"/>
    </xf>
    <xf numFmtId="0" fontId="5" fillId="3" borderId="7" xfId="0" applyFont="1" applyFill="1" applyBorder="1"/>
    <xf numFmtId="0" fontId="5" fillId="3" borderId="3" xfId="0" applyFont="1" applyFill="1" applyBorder="1"/>
    <xf numFmtId="0" fontId="5" fillId="3" borderId="7" xfId="0" applyFont="1" applyFill="1" applyBorder="1" applyAlignment="1">
      <alignment horizontal="center"/>
    </xf>
    <xf numFmtId="0" fontId="5" fillId="3" borderId="1" xfId="0" applyFont="1" applyFill="1" applyBorder="1" applyAlignment="1">
      <alignment horizontal="center"/>
    </xf>
    <xf numFmtId="0" fontId="5" fillId="3" borderId="3" xfId="0" applyFont="1" applyFill="1" applyBorder="1" applyAlignment="1" applyProtection="1">
      <alignment horizontal="left" vertical="top"/>
      <protection locked="0"/>
    </xf>
    <xf numFmtId="0" fontId="5" fillId="0" borderId="7" xfId="0" applyFont="1" applyBorder="1" applyAlignment="1">
      <alignment horizontal="center"/>
    </xf>
    <xf numFmtId="0" fontId="5" fillId="0" borderId="3" xfId="0" applyFont="1" applyBorder="1" applyAlignment="1" applyProtection="1">
      <alignment horizontal="left" vertical="top"/>
      <protection locked="0"/>
    </xf>
    <xf numFmtId="0" fontId="5" fillId="0" borderId="2" xfId="0" applyFont="1" applyFill="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3" xfId="0" applyFont="1" applyFill="1" applyBorder="1" applyAlignment="1" applyProtection="1">
      <alignment horizontal="left" vertical="top" wrapText="1"/>
      <protection locked="0"/>
    </xf>
    <xf numFmtId="14" fontId="5" fillId="0" borderId="1" xfId="0" applyNumberFormat="1" applyFont="1" applyFill="1" applyBorder="1" applyAlignment="1">
      <alignment horizontal="center"/>
    </xf>
    <xf numFmtId="0" fontId="5" fillId="0" borderId="0" xfId="0" applyFont="1" applyBorder="1" applyAlignment="1" applyProtection="1">
      <alignment horizontal="left" vertical="top"/>
      <protection locked="0"/>
    </xf>
    <xf numFmtId="0" fontId="5" fillId="0" borderId="20" xfId="0" applyFont="1" applyBorder="1"/>
    <xf numFmtId="0" fontId="5" fillId="0" borderId="21" xfId="0" applyFont="1" applyBorder="1"/>
    <xf numFmtId="0" fontId="5" fillId="0" borderId="22" xfId="0" applyFont="1" applyBorder="1" applyAlignment="1">
      <alignment horizontal="center"/>
    </xf>
    <xf numFmtId="0" fontId="5" fillId="0" borderId="21" xfId="0" applyFont="1" applyBorder="1" applyAlignment="1" applyProtection="1">
      <alignment horizontal="left" vertical="top"/>
      <protection locked="0"/>
    </xf>
    <xf numFmtId="0" fontId="4" fillId="0" borderId="14" xfId="0"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2" fillId="0" borderId="0" xfId="0" applyFont="1" applyBorder="1" applyAlignment="1">
      <alignment horizontal="center"/>
    </xf>
    <xf numFmtId="0" fontId="2" fillId="0" borderId="5" xfId="0" applyFont="1" applyBorder="1" applyAlignment="1">
      <alignment horizontal="center"/>
    </xf>
    <xf numFmtId="0" fontId="2" fillId="0" borderId="14" xfId="0" applyFont="1" applyBorder="1" applyAlignment="1">
      <alignment horizontal="center"/>
    </xf>
    <xf numFmtId="0" fontId="2" fillId="0" borderId="14" xfId="0" applyFont="1" applyFill="1" applyBorder="1" applyAlignment="1">
      <alignment horizontal="center"/>
    </xf>
    <xf numFmtId="0" fontId="2" fillId="0" borderId="5" xfId="0" applyFont="1" applyFill="1" applyBorder="1" applyAlignment="1">
      <alignment horizontal="center"/>
    </xf>
    <xf numFmtId="0" fontId="4" fillId="0" borderId="14" xfId="0" applyFont="1" applyFill="1" applyBorder="1" applyAlignment="1">
      <alignment horizontal="center"/>
    </xf>
    <xf numFmtId="0" fontId="4" fillId="0" borderId="0" xfId="0" applyFont="1" applyFill="1" applyBorder="1" applyAlignment="1">
      <alignment horizontal="center"/>
    </xf>
    <xf numFmtId="0" fontId="4" fillId="0" borderId="5" xfId="0" applyFont="1" applyFill="1" applyBorder="1" applyAlignment="1">
      <alignment horizontal="center"/>
    </xf>
  </cellXfs>
  <cellStyles count="1">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I28"/>
  <sheetViews>
    <sheetView workbookViewId="0">
      <pane xSplit="1" ySplit="2" topLeftCell="B3" activePane="bottomRight" state="frozen"/>
      <selection pane="topRight" activeCell="B1" sqref="B1"/>
      <selection pane="bottomLeft" activeCell="A2" sqref="A2"/>
      <selection pane="bottomRight" activeCell="E9" sqref="E9"/>
    </sheetView>
  </sheetViews>
  <sheetFormatPr defaultColWidth="17.85546875" defaultRowHeight="14.25"/>
  <cols>
    <col min="1" max="1" width="23" style="99" bestFit="1" customWidth="1"/>
    <col min="2" max="2" width="12.5703125" style="176" bestFit="1" customWidth="1"/>
    <col min="3" max="4" width="11.28515625" style="99" bestFit="1" customWidth="1"/>
    <col min="5" max="5" width="10.140625" style="99" bestFit="1" customWidth="1"/>
    <col min="6" max="6" width="11.28515625" style="99" bestFit="1" customWidth="1"/>
    <col min="7" max="7" width="10.5703125" style="99" bestFit="1" customWidth="1"/>
    <col min="8" max="8" width="12.42578125" style="99" bestFit="1" customWidth="1"/>
    <col min="9" max="9" width="52.42578125" style="100" bestFit="1" customWidth="1"/>
    <col min="10" max="10" width="26.5703125" style="99" bestFit="1" customWidth="1"/>
    <col min="11" max="16384" width="17.85546875" style="99"/>
  </cols>
  <sheetData>
    <row r="1" spans="1:9" s="98" customFormat="1" ht="15">
      <c r="A1" s="64" t="s">
        <v>222</v>
      </c>
      <c r="B1" s="85"/>
      <c r="I1" s="84"/>
    </row>
    <row r="2" spans="1:9" s="168" customFormat="1">
      <c r="A2" s="168" t="s">
        <v>4</v>
      </c>
      <c r="B2" s="169" t="s">
        <v>89</v>
      </c>
      <c r="C2" s="168" t="s">
        <v>5</v>
      </c>
      <c r="D2" s="168" t="s">
        <v>6</v>
      </c>
      <c r="E2" s="168" t="s">
        <v>7</v>
      </c>
      <c r="F2" s="168" t="s">
        <v>61</v>
      </c>
      <c r="G2" s="168" t="s">
        <v>8</v>
      </c>
      <c r="H2" s="168" t="s">
        <v>88</v>
      </c>
      <c r="I2" s="170"/>
    </row>
    <row r="3" spans="1:9" s="98" customFormat="1">
      <c r="B3" s="85"/>
      <c r="I3" s="84"/>
    </row>
    <row r="4" spans="1:9" s="98" customFormat="1">
      <c r="A4" s="98" t="s">
        <v>103</v>
      </c>
      <c r="B4" s="85" t="s">
        <v>100</v>
      </c>
      <c r="C4" s="171">
        <f ca="1">ShopWidget!C37</f>
        <v>15</v>
      </c>
      <c r="D4" s="171">
        <f ca="1">ShopWidget!F37</f>
        <v>16</v>
      </c>
      <c r="E4" s="171">
        <f ca="1">ShopWidget!I37</f>
        <v>35.6</v>
      </c>
      <c r="F4" s="171">
        <f ca="1">ShopWidget!K37</f>
        <v>19.349999999999998</v>
      </c>
      <c r="G4" s="171">
        <f ca="1">ShopWidget!L37</f>
        <v>11.43</v>
      </c>
      <c r="H4" s="171">
        <f ca="1">ShopWidget!M37</f>
        <v>30.779999999999998</v>
      </c>
      <c r="I4" s="84" t="s">
        <v>107</v>
      </c>
    </row>
    <row r="5" spans="1:9" s="98" customFormat="1">
      <c r="A5" s="98" t="s">
        <v>137</v>
      </c>
      <c r="B5" s="85" t="s">
        <v>100</v>
      </c>
      <c r="C5" s="171">
        <f ca="1">'Saved Items'!C13</f>
        <v>6</v>
      </c>
      <c r="D5" s="171">
        <f ca="1">'Saved Items'!F13</f>
        <v>3.3</v>
      </c>
      <c r="E5" s="171">
        <f ca="1">'Saved Items'!I13</f>
        <v>2.5</v>
      </c>
      <c r="F5" s="171">
        <f ca="1">'Saved Items'!K13</f>
        <v>0.98999999999999988</v>
      </c>
      <c r="G5" s="171">
        <f ca="1">'Saved Items'!L13</f>
        <v>2.19</v>
      </c>
      <c r="H5" s="171">
        <f ca="1">'Saved Items'!M13</f>
        <v>3.1799999999999997</v>
      </c>
      <c r="I5" s="84"/>
    </row>
    <row r="6" spans="1:9" s="98" customFormat="1">
      <c r="A6" s="98" t="s">
        <v>0</v>
      </c>
      <c r="B6" s="85" t="s">
        <v>100</v>
      </c>
      <c r="C6" s="171">
        <f ca="1">'Order History'!C9</f>
        <v>2</v>
      </c>
      <c r="D6" s="171">
        <f ca="1">'Order History'!F9</f>
        <v>2</v>
      </c>
      <c r="E6" s="171">
        <f ca="1">'Order History'!I9</f>
        <v>3.4000000000000004</v>
      </c>
      <c r="F6" s="171">
        <f ca="1">'Order History'!K9</f>
        <v>0.6</v>
      </c>
      <c r="G6" s="171">
        <f ca="1">'Order History'!L9</f>
        <v>1.02</v>
      </c>
      <c r="H6" s="171">
        <f ca="1">'Order History'!M9</f>
        <v>1.62</v>
      </c>
      <c r="I6" s="84"/>
    </row>
    <row r="7" spans="1:9" s="98" customFormat="1">
      <c r="A7" s="98" t="s">
        <v>1</v>
      </c>
      <c r="B7" s="85" t="s">
        <v>100</v>
      </c>
      <c r="C7" s="171">
        <f ca="1">'Saved Carts'!C9</f>
        <v>1.5</v>
      </c>
      <c r="D7" s="171">
        <f ca="1">'Saved Carts'!F9</f>
        <v>1.8</v>
      </c>
      <c r="E7" s="171">
        <f ca="1">'Saved Carts'!I9</f>
        <v>1.3</v>
      </c>
      <c r="F7" s="171">
        <f ca="1">'Saved Carts'!K9</f>
        <v>0.54</v>
      </c>
      <c r="G7" s="171">
        <f ca="1">'Saved Carts'!L9</f>
        <v>0.84</v>
      </c>
      <c r="H7" s="171">
        <f ca="1">'Saved Carts'!M9</f>
        <v>1.38</v>
      </c>
      <c r="I7" s="84"/>
    </row>
    <row r="8" spans="1:9" s="98" customFormat="1">
      <c r="A8" s="98" t="s">
        <v>120</v>
      </c>
      <c r="B8" s="85" t="s">
        <v>100</v>
      </c>
      <c r="C8" s="171">
        <f ca="1">'Share Cart'!C13</f>
        <v>4.3</v>
      </c>
      <c r="D8" s="171">
        <f ca="1">'Share Cart'!F13</f>
        <v>4.4000000000000004</v>
      </c>
      <c r="E8" s="171">
        <f ca="1">'Share Cart'!I13</f>
        <v>6.6</v>
      </c>
      <c r="F8" s="171">
        <f ca="1">'Share Cart'!K13</f>
        <v>1.32</v>
      </c>
      <c r="G8" s="171">
        <f ca="1">'Share Cart'!L13</f>
        <v>1.9799999999999998</v>
      </c>
      <c r="H8" s="171">
        <f ca="1">'Share Cart'!M13</f>
        <v>3.3</v>
      </c>
      <c r="I8" s="84"/>
    </row>
    <row r="9" spans="1:9" s="98" customFormat="1">
      <c r="A9" s="98" t="s">
        <v>2</v>
      </c>
      <c r="B9" s="85" t="s">
        <v>100</v>
      </c>
      <c r="C9" s="171">
        <f ca="1">'Active Cart'!C26</f>
        <v>11.6</v>
      </c>
      <c r="D9" s="171">
        <f ca="1">'Active Cart'!F26</f>
        <v>23.1</v>
      </c>
      <c r="E9" s="171">
        <f ca="1">'Active Cart'!I26</f>
        <v>19.099999999999998</v>
      </c>
      <c r="F9" s="171">
        <f ca="1">'Active Cart'!K26</f>
        <v>6.9300000000000006</v>
      </c>
      <c r="G9" s="171">
        <f ca="1">'Active Cart'!L26</f>
        <v>8.25</v>
      </c>
      <c r="H9" s="171">
        <f ca="1">'Active Cart'!M26</f>
        <v>15.18</v>
      </c>
      <c r="I9" s="84"/>
    </row>
    <row r="10" spans="1:9" s="98" customFormat="1">
      <c r="A10" s="98" t="s">
        <v>155</v>
      </c>
      <c r="B10" s="85" t="s">
        <v>100</v>
      </c>
      <c r="C10" s="171">
        <f ca="1">Checkout!C20</f>
        <v>20.5</v>
      </c>
      <c r="D10" s="171">
        <f ca="1">Checkout!F20</f>
        <v>29.5</v>
      </c>
      <c r="E10" s="171">
        <f ca="1">Checkout!I20</f>
        <v>10</v>
      </c>
      <c r="F10" s="171">
        <f ca="1">Checkout!K20</f>
        <v>8.85</v>
      </c>
      <c r="G10" s="171">
        <f ca="1">Checkout!L20</f>
        <v>3</v>
      </c>
      <c r="H10" s="171">
        <f ca="1">Checkout!M20</f>
        <v>11.85</v>
      </c>
      <c r="I10" s="84"/>
    </row>
    <row r="11" spans="1:9" s="98" customFormat="1">
      <c r="A11" s="98" t="s">
        <v>11</v>
      </c>
      <c r="B11" s="85" t="s">
        <v>111</v>
      </c>
      <c r="C11" s="171">
        <f ca="1">MyAccount!C11</f>
        <v>10</v>
      </c>
      <c r="D11" s="171">
        <f ca="1">MyAccount!F11</f>
        <v>10</v>
      </c>
      <c r="E11" s="171">
        <f ca="1">MyAccount!I11</f>
        <v>10</v>
      </c>
      <c r="F11" s="171">
        <f ca="1">MyAccount!K11</f>
        <v>3</v>
      </c>
      <c r="G11" s="171">
        <f ca="1">MyAccount!L11</f>
        <v>3</v>
      </c>
      <c r="H11" s="171">
        <f ca="1">MyAccount!M11</f>
        <v>6</v>
      </c>
      <c r="I11" s="84"/>
    </row>
    <row r="12" spans="1:9" s="98" customFormat="1">
      <c r="A12" s="98" t="s">
        <v>6</v>
      </c>
      <c r="B12" s="85" t="s">
        <v>111</v>
      </c>
      <c r="C12" s="171">
        <f ca="1">Avante!C12</f>
        <v>11</v>
      </c>
      <c r="D12" s="171">
        <f ca="1">Avante!F12</f>
        <v>19</v>
      </c>
      <c r="E12" s="171">
        <f ca="1">Avante!H12</f>
        <v>3</v>
      </c>
      <c r="F12" s="171">
        <f ca="1">Avante!K12</f>
        <v>5.7</v>
      </c>
      <c r="G12" s="171">
        <f ca="1">Avante!L12</f>
        <v>0.89999999999999991</v>
      </c>
      <c r="H12" s="171">
        <f ca="1">Avante!M12</f>
        <v>6.6</v>
      </c>
      <c r="I12" s="84"/>
    </row>
    <row r="13" spans="1:9" s="98" customFormat="1">
      <c r="A13" s="98" t="s">
        <v>55</v>
      </c>
      <c r="B13" s="85" t="s">
        <v>111</v>
      </c>
      <c r="C13" s="171">
        <f ca="1">'Data Conversions'!C10</f>
        <v>10</v>
      </c>
      <c r="D13" s="171">
        <f ca="1">'Data Conversions'!F10</f>
        <v>11.5</v>
      </c>
      <c r="E13" s="171">
        <f ca="1">'Data Conversions'!I10</f>
        <v>0</v>
      </c>
      <c r="F13" s="171">
        <f ca="1">'Data Conversions'!K10</f>
        <v>3.4499999999999997</v>
      </c>
      <c r="G13" s="171">
        <f ca="1">'Data Conversions'!L10</f>
        <v>0</v>
      </c>
      <c r="H13" s="171">
        <f ca="1">'Data Conversions'!M10</f>
        <v>3.4499999999999997</v>
      </c>
      <c r="I13" s="84"/>
    </row>
    <row r="14" spans="1:9" s="98" customFormat="1" ht="28.5">
      <c r="A14" s="98" t="s">
        <v>166</v>
      </c>
      <c r="B14" s="85"/>
      <c r="C14" s="171">
        <v>0</v>
      </c>
      <c r="D14" s="171">
        <v>0</v>
      </c>
      <c r="E14" s="171">
        <v>1</v>
      </c>
      <c r="F14" s="171">
        <v>0</v>
      </c>
      <c r="G14" s="171">
        <v>0</v>
      </c>
      <c r="H14" s="171">
        <v>0</v>
      </c>
      <c r="I14" s="84" t="s">
        <v>165</v>
      </c>
    </row>
    <row r="15" spans="1:9" s="98" customFormat="1" ht="28.5">
      <c r="A15" s="98" t="s">
        <v>13</v>
      </c>
      <c r="B15" s="85"/>
      <c r="C15" s="171">
        <v>0</v>
      </c>
      <c r="D15" s="171">
        <v>0</v>
      </c>
      <c r="E15" s="171">
        <v>0</v>
      </c>
      <c r="F15" s="171">
        <v>0</v>
      </c>
      <c r="G15" s="171">
        <v>0</v>
      </c>
      <c r="H15" s="171">
        <v>0</v>
      </c>
      <c r="I15" s="84" t="s">
        <v>167</v>
      </c>
    </row>
    <row r="16" spans="1:9" s="172" customFormat="1" ht="42.75">
      <c r="A16" s="98" t="s">
        <v>16</v>
      </c>
      <c r="B16" s="85"/>
      <c r="C16" s="171">
        <v>8</v>
      </c>
      <c r="D16" s="171">
        <v>4</v>
      </c>
      <c r="E16" s="171">
        <v>8</v>
      </c>
      <c r="F16" s="171">
        <v>3</v>
      </c>
      <c r="G16" s="171">
        <v>3</v>
      </c>
      <c r="H16" s="171">
        <v>3</v>
      </c>
      <c r="I16" s="84" t="s">
        <v>168</v>
      </c>
    </row>
    <row r="17" spans="1:9" s="172" customFormat="1">
      <c r="A17" s="172" t="s">
        <v>12</v>
      </c>
      <c r="B17" s="173" t="s">
        <v>111</v>
      </c>
      <c r="C17" s="172">
        <f ca="1">CEWeb!C11</f>
        <v>16</v>
      </c>
      <c r="D17" s="172">
        <f ca="1">CEWeb!F11</f>
        <v>16</v>
      </c>
      <c r="E17" s="172">
        <f ca="1">CEWeb!I11</f>
        <v>17</v>
      </c>
      <c r="F17" s="172">
        <f ca="1">CEWeb!K11</f>
        <v>4.8</v>
      </c>
      <c r="G17" s="172">
        <f ca="1">CEWeb!L11</f>
        <v>5.0999999999999996</v>
      </c>
      <c r="H17" s="172">
        <f ca="1">CEWeb!M11</f>
        <v>9.9</v>
      </c>
      <c r="I17" s="174"/>
    </row>
    <row r="18" spans="1:9">
      <c r="A18" s="172" t="s">
        <v>15</v>
      </c>
      <c r="B18" s="173" t="s">
        <v>111</v>
      </c>
      <c r="C18" s="175">
        <v>3</v>
      </c>
      <c r="D18" s="175">
        <v>3</v>
      </c>
      <c r="E18" s="175">
        <v>2</v>
      </c>
      <c r="F18" s="175">
        <v>2</v>
      </c>
      <c r="G18" s="175">
        <v>2</v>
      </c>
      <c r="H18" s="175">
        <v>2</v>
      </c>
      <c r="I18" s="174" t="s">
        <v>20</v>
      </c>
    </row>
    <row r="19" spans="1:9" s="172" customFormat="1" ht="28.5">
      <c r="A19" s="172" t="s">
        <v>9</v>
      </c>
      <c r="B19" s="173"/>
      <c r="C19" s="175">
        <v>2</v>
      </c>
      <c r="D19" s="175">
        <v>0</v>
      </c>
      <c r="E19" s="175">
        <v>0</v>
      </c>
      <c r="F19" s="175">
        <v>0</v>
      </c>
      <c r="G19" s="175">
        <v>0</v>
      </c>
      <c r="H19" s="175">
        <v>0</v>
      </c>
      <c r="I19" s="174" t="s">
        <v>174</v>
      </c>
    </row>
    <row r="20" spans="1:9" s="172" customFormat="1" ht="57">
      <c r="A20" s="172" t="s">
        <v>14</v>
      </c>
      <c r="B20" s="173"/>
      <c r="C20" s="175">
        <v>3</v>
      </c>
      <c r="D20" s="175">
        <v>4</v>
      </c>
      <c r="E20" s="175">
        <v>4</v>
      </c>
      <c r="F20" s="175">
        <v>2</v>
      </c>
      <c r="G20" s="175">
        <v>2</v>
      </c>
      <c r="H20" s="175">
        <v>2</v>
      </c>
      <c r="I20" s="174" t="s">
        <v>175</v>
      </c>
    </row>
    <row r="21" spans="1:9" s="172" customFormat="1">
      <c r="B21" s="173"/>
      <c r="C21" s="175"/>
      <c r="D21" s="175"/>
      <c r="E21" s="175"/>
      <c r="F21" s="175"/>
      <c r="G21" s="175"/>
      <c r="H21" s="175"/>
      <c r="I21" s="174"/>
    </row>
    <row r="22" spans="1:9">
      <c r="A22" s="99" t="s">
        <v>18</v>
      </c>
      <c r="C22" s="177">
        <f t="shared" ref="C22:H22" si="0">SUM(C4:C21)</f>
        <v>123.9</v>
      </c>
      <c r="D22" s="177">
        <f t="shared" si="0"/>
        <v>147.6</v>
      </c>
      <c r="E22" s="177">
        <f t="shared" si="0"/>
        <v>123.5</v>
      </c>
      <c r="F22" s="177">
        <f t="shared" si="0"/>
        <v>62.53</v>
      </c>
      <c r="G22" s="177">
        <f t="shared" si="0"/>
        <v>44.71</v>
      </c>
      <c r="H22" s="177">
        <f t="shared" si="0"/>
        <v>100.24</v>
      </c>
    </row>
    <row r="23" spans="1:9">
      <c r="C23" s="177">
        <v>2</v>
      </c>
      <c r="D23" s="177">
        <v>2.4</v>
      </c>
      <c r="E23" s="177">
        <v>1.6</v>
      </c>
      <c r="F23" s="177">
        <v>2.4</v>
      </c>
      <c r="G23" s="177">
        <v>1.6</v>
      </c>
      <c r="H23" s="178" t="s">
        <v>67</v>
      </c>
    </row>
    <row r="24" spans="1:9">
      <c r="A24" s="99" t="s">
        <v>17</v>
      </c>
      <c r="C24" s="177">
        <f>(((C22/C23)+0.49)/5)</f>
        <v>12.488000000000001</v>
      </c>
      <c r="D24" s="177">
        <f>(((D22/D23)+0.49)/5)</f>
        <v>12.398</v>
      </c>
      <c r="E24" s="177">
        <f>(((E22/E23)+0.49)/5)</f>
        <v>15.535499999999999</v>
      </c>
      <c r="F24" s="177">
        <f>(((F22/F23)+0.49)/5)</f>
        <v>5.3088333333333333</v>
      </c>
      <c r="G24" s="177">
        <f>(((G22/G23)+0.49)/5)</f>
        <v>5.6867499999999991</v>
      </c>
      <c r="H24" s="179" t="s">
        <v>68</v>
      </c>
    </row>
    <row r="25" spans="1:9">
      <c r="A25" s="99" t="s">
        <v>19</v>
      </c>
      <c r="C25" s="180">
        <f ca="1">TODAY()+(C24*7)</f>
        <v>41595.415999999997</v>
      </c>
      <c r="D25" s="180">
        <f ca="1">TODAY()+(D24*7)</f>
        <v>41594.786</v>
      </c>
      <c r="E25" s="180">
        <f ca="1">TODAY()+(E24*7)</f>
        <v>41616.748500000002</v>
      </c>
      <c r="F25" s="180">
        <f ca="1">D25+(F24*7)</f>
        <v>41631.947833333332</v>
      </c>
      <c r="G25" s="180">
        <f ca="1">E25+(G24*7)</f>
        <v>41656.55575</v>
      </c>
      <c r="H25" s="181" t="s">
        <v>66</v>
      </c>
    </row>
    <row r="27" spans="1:9">
      <c r="A27" s="99" t="s">
        <v>121</v>
      </c>
      <c r="C27" s="180">
        <v>41595</v>
      </c>
      <c r="D27" s="180">
        <v>41592</v>
      </c>
      <c r="E27" s="180">
        <v>41616</v>
      </c>
      <c r="F27" s="180">
        <v>41628</v>
      </c>
      <c r="G27" s="180">
        <v>41656</v>
      </c>
    </row>
    <row r="28" spans="1:9"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dimension ref="A1:O14"/>
  <sheetViews>
    <sheetView workbookViewId="0">
      <selection activeCell="A37" sqref="A37"/>
    </sheetView>
  </sheetViews>
  <sheetFormatPr defaultColWidth="19" defaultRowHeight="14.25"/>
  <cols>
    <col min="1" max="1" width="36.42578125" style="190" bestFit="1" customWidth="1"/>
    <col min="2" max="2" width="5.85546875" style="86" bestFit="1" customWidth="1"/>
    <col min="3" max="3" width="5.5703125" style="90" bestFit="1" customWidth="1"/>
    <col min="4" max="4" width="7" style="85" bestFit="1" customWidth="1"/>
    <col min="5" max="5" width="5.85546875" style="86" bestFit="1" customWidth="1"/>
    <col min="6" max="6" width="5.5703125" style="90" bestFit="1" customWidth="1"/>
    <col min="7" max="7" width="6.28515625" style="85" bestFit="1" customWidth="1"/>
    <col min="8" max="8" width="5.85546875" style="86" bestFit="1" customWidth="1"/>
    <col min="9" max="9" width="5.5703125" style="90" bestFit="1" customWidth="1"/>
    <col min="10" max="10" width="6.28515625" style="85" bestFit="1" customWidth="1"/>
    <col min="11" max="11" width="8" style="86" bestFit="1" customWidth="1"/>
    <col min="12" max="12" width="4.42578125" style="85" bestFit="1" customWidth="1"/>
    <col min="13" max="13" width="4.42578125" style="88" bestFit="1" customWidth="1"/>
    <col min="14" max="14" width="4.42578125" style="88" customWidth="1"/>
    <col min="15" max="15" width="127.140625" style="98" bestFit="1" customWidth="1"/>
    <col min="16" max="16384" width="19" style="98"/>
  </cols>
  <sheetData>
    <row r="1" spans="1:15" s="62" customFormat="1" ht="15">
      <c r="A1" s="58" t="s">
        <v>4</v>
      </c>
      <c r="B1" s="236" t="s">
        <v>5</v>
      </c>
      <c r="C1" s="237"/>
      <c r="D1" s="238"/>
      <c r="E1" s="236" t="s">
        <v>6</v>
      </c>
      <c r="F1" s="237"/>
      <c r="G1" s="238"/>
      <c r="H1" s="236" t="s">
        <v>7</v>
      </c>
      <c r="I1" s="237"/>
      <c r="J1" s="238"/>
      <c r="K1" s="236" t="s">
        <v>97</v>
      </c>
      <c r="L1" s="238"/>
      <c r="M1" s="60" t="s">
        <v>98</v>
      </c>
      <c r="N1" s="60"/>
      <c r="O1" s="62" t="s">
        <v>90</v>
      </c>
    </row>
    <row r="2" spans="1:15" s="62" customFormat="1" ht="15">
      <c r="A2" s="58"/>
      <c r="B2" s="63" t="s">
        <v>95</v>
      </c>
      <c r="C2" s="62" t="s">
        <v>96</v>
      </c>
      <c r="D2" s="58" t="s">
        <v>92</v>
      </c>
      <c r="E2" s="63" t="s">
        <v>95</v>
      </c>
      <c r="F2" s="62" t="s">
        <v>96</v>
      </c>
      <c r="G2" s="58" t="s">
        <v>92</v>
      </c>
      <c r="H2" s="63" t="s">
        <v>95</v>
      </c>
      <c r="I2" s="62" t="s">
        <v>96</v>
      </c>
      <c r="J2" s="58" t="s">
        <v>92</v>
      </c>
      <c r="K2" s="63" t="s">
        <v>6</v>
      </c>
      <c r="L2" s="58" t="s">
        <v>7</v>
      </c>
      <c r="M2" s="60"/>
      <c r="N2" s="60"/>
    </row>
    <row r="3" spans="1:15" s="70" customFormat="1" ht="15">
      <c r="A3" s="64" t="str">
        <f ca="1">Summary!A1</f>
        <v>Status as of 8/22/13</v>
      </c>
      <c r="B3" s="65"/>
      <c r="C3" s="66"/>
      <c r="D3" s="64"/>
      <c r="E3" s="65"/>
      <c r="F3" s="66"/>
      <c r="G3" s="64"/>
      <c r="H3" s="65"/>
      <c r="I3" s="66"/>
      <c r="J3" s="64"/>
      <c r="K3" s="65"/>
      <c r="L3" s="64"/>
      <c r="M3" s="68"/>
      <c r="N3" s="68"/>
    </row>
    <row r="4" spans="1:15" s="77" customFormat="1">
      <c r="A4" s="182" t="s">
        <v>176</v>
      </c>
      <c r="B4" s="72">
        <v>3</v>
      </c>
      <c r="C4" s="73">
        <v>3</v>
      </c>
      <c r="D4" s="71" t="s">
        <v>114</v>
      </c>
      <c r="E4" s="72">
        <v>6</v>
      </c>
      <c r="F4" s="73">
        <v>6</v>
      </c>
      <c r="G4" s="71"/>
      <c r="H4" s="72">
        <v>5</v>
      </c>
      <c r="I4" s="73">
        <v>5</v>
      </c>
      <c r="J4" s="71"/>
      <c r="K4" s="72"/>
      <c r="L4" s="71"/>
      <c r="M4" s="76"/>
      <c r="N4" s="76"/>
      <c r="O4" s="77" t="s">
        <v>179</v>
      </c>
    </row>
    <row r="5" spans="1:15" s="77" customFormat="1">
      <c r="A5" s="182" t="s">
        <v>180</v>
      </c>
      <c r="B5" s="72">
        <v>3</v>
      </c>
      <c r="C5" s="73">
        <v>3</v>
      </c>
      <c r="D5" s="71" t="s">
        <v>109</v>
      </c>
      <c r="E5" s="72">
        <v>1</v>
      </c>
      <c r="F5" s="73">
        <v>1</v>
      </c>
      <c r="G5" s="71"/>
      <c r="H5" s="72">
        <v>4</v>
      </c>
      <c r="I5" s="73">
        <v>4</v>
      </c>
      <c r="J5" s="71"/>
      <c r="K5" s="72"/>
      <c r="L5" s="71"/>
      <c r="M5" s="76"/>
      <c r="N5" s="76"/>
      <c r="O5" s="77" t="s">
        <v>181</v>
      </c>
    </row>
    <row r="6" spans="1:15" s="77" customFormat="1">
      <c r="A6" s="183" t="s">
        <v>177</v>
      </c>
      <c r="B6" s="72">
        <v>4</v>
      </c>
      <c r="C6" s="73">
        <v>4</v>
      </c>
      <c r="D6" s="71" t="s">
        <v>141</v>
      </c>
      <c r="E6" s="72">
        <v>4</v>
      </c>
      <c r="F6" s="73">
        <v>4</v>
      </c>
      <c r="G6" s="71"/>
      <c r="H6" s="72">
        <v>0</v>
      </c>
      <c r="I6" s="73">
        <v>0</v>
      </c>
      <c r="J6" s="71"/>
      <c r="K6" s="72"/>
      <c r="L6" s="71"/>
      <c r="M6" s="76"/>
      <c r="N6" s="76"/>
      <c r="O6" s="77" t="s">
        <v>178</v>
      </c>
    </row>
    <row r="7" spans="1:15" s="77" customFormat="1">
      <c r="A7" s="183" t="s">
        <v>182</v>
      </c>
      <c r="B7" s="72">
        <v>7</v>
      </c>
      <c r="C7" s="73">
        <v>3</v>
      </c>
      <c r="D7" s="71" t="s">
        <v>184</v>
      </c>
      <c r="E7" s="72">
        <v>0</v>
      </c>
      <c r="F7" s="73">
        <v>0</v>
      </c>
      <c r="G7" s="71"/>
      <c r="H7" s="72">
        <v>5</v>
      </c>
      <c r="I7" s="73">
        <v>5</v>
      </c>
      <c r="J7" s="71"/>
      <c r="K7" s="72"/>
      <c r="L7" s="71"/>
      <c r="M7" s="76"/>
      <c r="N7" s="76"/>
      <c r="O7" s="77" t="s">
        <v>197</v>
      </c>
    </row>
    <row r="8" spans="1:15" s="90" customFormat="1">
      <c r="A8" s="184" t="s">
        <v>183</v>
      </c>
      <c r="B8" s="86">
        <v>3</v>
      </c>
      <c r="C8" s="87">
        <v>3</v>
      </c>
      <c r="D8" s="85" t="s">
        <v>114</v>
      </c>
      <c r="E8" s="86">
        <v>5</v>
      </c>
      <c r="F8" s="87">
        <v>5</v>
      </c>
      <c r="G8" s="85"/>
      <c r="H8" s="86">
        <v>3</v>
      </c>
      <c r="I8" s="87">
        <v>3</v>
      </c>
      <c r="J8" s="85"/>
      <c r="K8" s="86"/>
      <c r="L8" s="85"/>
      <c r="M8" s="88"/>
      <c r="N8" s="88"/>
    </row>
    <row r="9" spans="1:15" s="90" customFormat="1">
      <c r="A9" s="184"/>
      <c r="B9" s="86"/>
      <c r="C9" s="87"/>
      <c r="D9" s="85"/>
      <c r="E9" s="86"/>
      <c r="F9" s="87"/>
      <c r="G9" s="85"/>
      <c r="H9" s="86"/>
      <c r="I9" s="87"/>
      <c r="J9" s="85"/>
      <c r="K9" s="86"/>
      <c r="L9" s="85"/>
      <c r="M9" s="88"/>
      <c r="N9" s="88"/>
    </row>
    <row r="10" spans="1:15" s="187" customFormat="1" ht="15" thickBot="1">
      <c r="A10" s="185"/>
      <c r="B10" s="186"/>
      <c r="D10" s="188"/>
      <c r="E10" s="186"/>
      <c r="G10" s="188"/>
      <c r="H10" s="186"/>
      <c r="J10" s="188"/>
      <c r="K10" s="186"/>
      <c r="L10" s="188"/>
      <c r="M10" s="189"/>
      <c r="N10" s="189"/>
    </row>
    <row r="11" spans="1:15" ht="15" thickTop="1">
      <c r="A11" s="190" t="s">
        <v>101</v>
      </c>
      <c r="B11" s="86">
        <f>SUM(B4:B10)</f>
        <v>20</v>
      </c>
      <c r="C11" s="90">
        <f>SUM(C4:C10)</f>
        <v>16</v>
      </c>
      <c r="E11" s="86">
        <f>SUM(E4:E10)</f>
        <v>16</v>
      </c>
      <c r="F11" s="90">
        <f>SUM(F4:F10)</f>
        <v>16</v>
      </c>
      <c r="H11" s="86">
        <f>SUM(H4:H10)</f>
        <v>17</v>
      </c>
      <c r="I11" s="90">
        <f>SUM(I4:I10)</f>
        <v>17</v>
      </c>
      <c r="K11" s="86">
        <f>E11*B13</f>
        <v>4.8</v>
      </c>
      <c r="L11" s="85">
        <f>H11*B13</f>
        <v>5.0999999999999996</v>
      </c>
      <c r="M11" s="88">
        <f>(E11+H11)*B14</f>
        <v>9.9</v>
      </c>
      <c r="O11" s="88" t="s">
        <v>153</v>
      </c>
    </row>
    <row r="13" spans="1:15">
      <c r="A13" s="190" t="s">
        <v>38</v>
      </c>
      <c r="B13" s="86">
        <v>0.3</v>
      </c>
    </row>
    <row r="14" spans="1:15">
      <c r="A14" s="190" t="s">
        <v>99</v>
      </c>
      <c r="B14" s="86">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O40"/>
  <sheetViews>
    <sheetView tabSelected="1" zoomScaleNormal="100" workbookViewId="0">
      <selection activeCell="L19" sqref="L19"/>
    </sheetView>
  </sheetViews>
  <sheetFormatPr defaultRowHeight="14.25"/>
  <cols>
    <col min="1" max="1" width="38.7109375" style="85" bestFit="1" customWidth="1"/>
    <col min="2" max="2" width="5.85546875" style="90" bestFit="1" customWidth="1"/>
    <col min="3" max="3" width="5.5703125" style="90" bestFit="1" customWidth="1"/>
    <col min="4" max="4" width="6.28515625" style="169" bestFit="1" customWidth="1"/>
    <col min="5" max="5" width="5.85546875" style="90" bestFit="1" customWidth="1"/>
    <col min="6" max="6" width="5.5703125" style="90" bestFit="1" customWidth="1"/>
    <col min="7" max="7" width="6.28515625" style="169" bestFit="1" customWidth="1"/>
    <col min="8" max="8" width="5.85546875" style="90" bestFit="1" customWidth="1"/>
    <col min="9" max="9" width="5.5703125" style="90" bestFit="1" customWidth="1"/>
    <col min="10" max="10" width="6.28515625" style="169" bestFit="1" customWidth="1"/>
    <col min="11" max="11" width="8" style="90" bestFit="1" customWidth="1"/>
    <col min="12" max="13" width="6.7109375" style="85" bestFit="1" customWidth="1"/>
    <col min="14" max="14" width="5.42578125" style="97" bestFit="1" customWidth="1"/>
    <col min="15" max="15" width="155.5703125" style="231" bestFit="1" customWidth="1"/>
    <col min="16" max="16384" width="9.140625" style="90"/>
  </cols>
  <sheetData>
    <row r="1" spans="1:15" s="62" customFormat="1" ht="15">
      <c r="A1" s="58" t="s">
        <v>4</v>
      </c>
      <c r="B1" s="237" t="s">
        <v>5</v>
      </c>
      <c r="C1" s="237"/>
      <c r="D1" s="237"/>
      <c r="E1" s="237" t="s">
        <v>6</v>
      </c>
      <c r="F1" s="237"/>
      <c r="G1" s="237"/>
      <c r="H1" s="237" t="s">
        <v>7</v>
      </c>
      <c r="I1" s="237"/>
      <c r="J1" s="237"/>
      <c r="K1" s="237" t="s">
        <v>97</v>
      </c>
      <c r="L1" s="237"/>
      <c r="M1" s="191" t="s">
        <v>98</v>
      </c>
      <c r="N1" s="60"/>
      <c r="O1" s="192" t="s">
        <v>90</v>
      </c>
    </row>
    <row r="2" spans="1:15" s="62" customFormat="1" ht="15">
      <c r="A2" s="58"/>
      <c r="B2" s="62" t="s">
        <v>95</v>
      </c>
      <c r="C2" s="62" t="s">
        <v>96</v>
      </c>
      <c r="D2" s="58" t="s">
        <v>92</v>
      </c>
      <c r="E2" s="62" t="s">
        <v>95</v>
      </c>
      <c r="F2" s="62" t="s">
        <v>96</v>
      </c>
      <c r="G2" s="58" t="s">
        <v>92</v>
      </c>
      <c r="H2" s="62" t="s">
        <v>95</v>
      </c>
      <c r="I2" s="62" t="s">
        <v>96</v>
      </c>
      <c r="J2" s="58" t="s">
        <v>92</v>
      </c>
      <c r="K2" s="62" t="s">
        <v>6</v>
      </c>
      <c r="L2" s="58" t="s">
        <v>7</v>
      </c>
      <c r="M2" s="191"/>
      <c r="N2" s="60"/>
      <c r="O2" s="193"/>
    </row>
    <row r="3" spans="1:15" s="70" customFormat="1" ht="15">
      <c r="A3" s="64" t="str">
        <f ca="1">Summary!A1</f>
        <v>Status as of 8/22/13</v>
      </c>
      <c r="C3" s="66"/>
      <c r="D3" s="64"/>
      <c r="F3" s="66"/>
      <c r="G3" s="64"/>
      <c r="I3" s="66"/>
      <c r="J3" s="64"/>
      <c r="L3" s="64"/>
      <c r="M3" s="194"/>
      <c r="N3" s="68"/>
      <c r="O3" s="195"/>
    </row>
    <row r="4" spans="1:15" s="197" customFormat="1">
      <c r="A4" s="196"/>
      <c r="C4" s="198"/>
      <c r="D4" s="196"/>
      <c r="F4" s="198"/>
      <c r="G4" s="196"/>
      <c r="I4" s="198"/>
      <c r="J4" s="196"/>
      <c r="L4" s="196"/>
      <c r="M4" s="199"/>
      <c r="N4" s="200"/>
      <c r="O4" s="201"/>
    </row>
    <row r="5" spans="1:15" s="202" customFormat="1">
      <c r="A5" s="196" t="s">
        <v>163</v>
      </c>
      <c r="B5" s="202">
        <v>2</v>
      </c>
      <c r="C5" s="203">
        <v>2</v>
      </c>
      <c r="D5" s="204" t="s">
        <v>109</v>
      </c>
      <c r="F5" s="203"/>
      <c r="G5" s="204"/>
      <c r="H5" s="202">
        <v>5</v>
      </c>
      <c r="I5" s="203">
        <v>5</v>
      </c>
      <c r="J5" s="204" t="s">
        <v>94</v>
      </c>
      <c r="L5" s="205"/>
      <c r="M5" s="205"/>
      <c r="N5" s="206"/>
      <c r="O5" s="201" t="s">
        <v>204</v>
      </c>
    </row>
    <row r="6" spans="1:15" s="208" customFormat="1">
      <c r="A6" s="207" t="s">
        <v>118</v>
      </c>
      <c r="C6" s="208">
        <v>0</v>
      </c>
      <c r="D6" s="209" t="s">
        <v>114</v>
      </c>
      <c r="E6" s="208">
        <v>5</v>
      </c>
      <c r="F6" s="208">
        <v>0</v>
      </c>
      <c r="G6" s="209" t="s">
        <v>102</v>
      </c>
      <c r="H6" s="208">
        <v>1</v>
      </c>
      <c r="I6" s="208">
        <v>1</v>
      </c>
      <c r="J6" s="209" t="s">
        <v>128</v>
      </c>
      <c r="L6" s="207"/>
      <c r="M6" s="207"/>
      <c r="N6" s="210"/>
      <c r="O6" s="211" t="s">
        <v>205</v>
      </c>
    </row>
    <row r="7" spans="1:15" s="213" customFormat="1">
      <c r="A7" s="212" t="s">
        <v>119</v>
      </c>
      <c r="C7" s="213">
        <v>0</v>
      </c>
      <c r="D7" s="214" t="s">
        <v>114</v>
      </c>
      <c r="E7" s="213">
        <v>2</v>
      </c>
      <c r="F7" s="213">
        <v>0</v>
      </c>
      <c r="G7" s="214" t="s">
        <v>102</v>
      </c>
      <c r="J7" s="214"/>
      <c r="L7" s="212"/>
      <c r="M7" s="212"/>
      <c r="N7" s="215"/>
      <c r="O7" s="216" t="s">
        <v>206</v>
      </c>
    </row>
    <row r="8" spans="1:15" s="208" customFormat="1">
      <c r="A8" s="207" t="s">
        <v>91</v>
      </c>
      <c r="B8" s="208">
        <v>0.5</v>
      </c>
      <c r="C8" s="208">
        <v>0.5</v>
      </c>
      <c r="D8" s="209" t="s">
        <v>109</v>
      </c>
      <c r="E8" s="208">
        <v>0.5</v>
      </c>
      <c r="F8" s="208">
        <v>0.5</v>
      </c>
      <c r="G8" s="209" t="s">
        <v>109</v>
      </c>
      <c r="H8" s="208">
        <v>0.5</v>
      </c>
      <c r="I8" s="208">
        <v>1</v>
      </c>
      <c r="J8" s="209" t="s">
        <v>94</v>
      </c>
      <c r="L8" s="207"/>
      <c r="M8" s="207"/>
      <c r="N8" s="210"/>
      <c r="O8" s="211" t="s">
        <v>207</v>
      </c>
    </row>
    <row r="9" spans="1:15" s="208" customFormat="1">
      <c r="A9" s="207" t="s">
        <v>93</v>
      </c>
      <c r="D9" s="209"/>
      <c r="G9" s="209"/>
      <c r="H9" s="208">
        <v>1</v>
      </c>
      <c r="I9" s="208">
        <v>1</v>
      </c>
      <c r="J9" s="209" t="s">
        <v>94</v>
      </c>
      <c r="L9" s="207"/>
      <c r="M9" s="207"/>
      <c r="N9" s="210"/>
      <c r="O9" s="211" t="s">
        <v>208</v>
      </c>
    </row>
    <row r="10" spans="1:15" s="83" customFormat="1">
      <c r="A10" s="78" t="s">
        <v>3</v>
      </c>
      <c r="B10" s="83">
        <v>1</v>
      </c>
      <c r="C10" s="83">
        <v>0</v>
      </c>
      <c r="D10" s="217" t="s">
        <v>114</v>
      </c>
      <c r="E10" s="83">
        <v>4</v>
      </c>
      <c r="F10" s="83">
        <v>2</v>
      </c>
      <c r="G10" s="217" t="s">
        <v>102</v>
      </c>
      <c r="H10" s="83">
        <v>5</v>
      </c>
      <c r="I10" s="83">
        <v>5</v>
      </c>
      <c r="J10" s="217" t="s">
        <v>94</v>
      </c>
      <c r="L10" s="78"/>
      <c r="M10" s="78"/>
      <c r="N10" s="81" t="s">
        <v>237</v>
      </c>
      <c r="O10" s="218" t="s">
        <v>209</v>
      </c>
    </row>
    <row r="11" spans="1:15" s="220" customFormat="1">
      <c r="A11" s="219" t="s">
        <v>115</v>
      </c>
      <c r="B11" s="220">
        <v>2</v>
      </c>
      <c r="C11" s="220">
        <v>0</v>
      </c>
      <c r="D11" s="221" t="s">
        <v>109</v>
      </c>
      <c r="E11" s="220">
        <v>1</v>
      </c>
      <c r="F11" s="220">
        <v>0</v>
      </c>
      <c r="G11" s="221" t="s">
        <v>106</v>
      </c>
      <c r="J11" s="221"/>
      <c r="L11" s="219"/>
      <c r="M11" s="219"/>
      <c r="N11" s="222"/>
      <c r="O11" s="223" t="s">
        <v>210</v>
      </c>
    </row>
    <row r="12" spans="1:15" s="77" customFormat="1">
      <c r="A12" s="71" t="s">
        <v>116</v>
      </c>
      <c r="B12" s="83">
        <v>0</v>
      </c>
      <c r="C12" s="73">
        <v>0</v>
      </c>
      <c r="D12" s="224" t="s">
        <v>109</v>
      </c>
      <c r="E12" s="77">
        <v>6</v>
      </c>
      <c r="F12" s="73">
        <v>0</v>
      </c>
      <c r="G12" s="224" t="s">
        <v>106</v>
      </c>
      <c r="I12" s="73"/>
      <c r="J12" s="224"/>
      <c r="L12" s="71"/>
      <c r="M12" s="71"/>
      <c r="N12" s="75"/>
      <c r="O12" s="225" t="s">
        <v>211</v>
      </c>
    </row>
    <row r="13" spans="1:15" s="83" customFormat="1">
      <c r="A13" s="78" t="s">
        <v>117</v>
      </c>
      <c r="B13" s="83">
        <v>1</v>
      </c>
      <c r="C13" s="83">
        <v>0</v>
      </c>
      <c r="D13" s="217" t="s">
        <v>108</v>
      </c>
      <c r="E13" s="83">
        <v>5</v>
      </c>
      <c r="F13" s="83">
        <v>2</v>
      </c>
      <c r="G13" s="217" t="s">
        <v>106</v>
      </c>
      <c r="J13" s="217"/>
      <c r="L13" s="78"/>
      <c r="M13" s="78"/>
      <c r="N13" s="81"/>
      <c r="O13" s="218" t="s">
        <v>203</v>
      </c>
    </row>
    <row r="14" spans="1:15" s="77" customFormat="1">
      <c r="A14" s="71" t="s">
        <v>185</v>
      </c>
      <c r="B14" s="83"/>
      <c r="C14" s="73">
        <v>2</v>
      </c>
      <c r="D14" s="224" t="s">
        <v>114</v>
      </c>
      <c r="F14" s="73"/>
      <c r="G14" s="224"/>
      <c r="I14" s="73"/>
      <c r="J14" s="224"/>
      <c r="L14" s="71"/>
      <c r="M14" s="71"/>
      <c r="N14" s="75" t="s">
        <v>228</v>
      </c>
      <c r="O14" s="225" t="s">
        <v>186</v>
      </c>
    </row>
    <row r="15" spans="1:15" s="83" customFormat="1">
      <c r="A15" s="78" t="s">
        <v>187</v>
      </c>
      <c r="B15" s="83">
        <v>1.5</v>
      </c>
      <c r="C15" s="83">
        <v>0</v>
      </c>
      <c r="D15" s="217" t="s">
        <v>141</v>
      </c>
      <c r="E15" s="83">
        <v>3</v>
      </c>
      <c r="F15" s="83">
        <v>0.5</v>
      </c>
      <c r="G15" s="217" t="s">
        <v>106</v>
      </c>
      <c r="J15" s="217"/>
      <c r="L15" s="78"/>
      <c r="M15" s="78"/>
      <c r="N15" s="81"/>
      <c r="O15" s="218" t="s">
        <v>212</v>
      </c>
    </row>
    <row r="16" spans="1:15" s="77" customFormat="1">
      <c r="A16" s="71" t="s">
        <v>219</v>
      </c>
      <c r="C16" s="73">
        <v>0</v>
      </c>
      <c r="D16" s="224" t="s">
        <v>114</v>
      </c>
      <c r="E16" s="77">
        <v>7</v>
      </c>
      <c r="F16" s="73">
        <v>0</v>
      </c>
      <c r="G16" s="224" t="s">
        <v>105</v>
      </c>
      <c r="I16" s="73"/>
      <c r="J16" s="224"/>
      <c r="L16" s="71"/>
      <c r="M16" s="71"/>
      <c r="N16" s="75"/>
      <c r="O16" s="225" t="s">
        <v>213</v>
      </c>
    </row>
    <row r="17" spans="1:15" s="83" customFormat="1">
      <c r="A17" s="78" t="s">
        <v>113</v>
      </c>
      <c r="C17" s="83">
        <v>0</v>
      </c>
      <c r="D17" s="217" t="s">
        <v>109</v>
      </c>
      <c r="E17" s="83">
        <v>2</v>
      </c>
      <c r="F17" s="83">
        <v>1</v>
      </c>
      <c r="G17" s="217" t="s">
        <v>105</v>
      </c>
      <c r="J17" s="217"/>
      <c r="L17" s="78"/>
      <c r="M17" s="78"/>
      <c r="N17" s="81"/>
      <c r="O17" s="218" t="s">
        <v>215</v>
      </c>
    </row>
    <row r="18" spans="1:15" s="83" customFormat="1">
      <c r="A18" s="78" t="s">
        <v>112</v>
      </c>
      <c r="C18" s="83">
        <v>0</v>
      </c>
      <c r="D18" s="217" t="s">
        <v>109</v>
      </c>
      <c r="E18" s="83">
        <v>2</v>
      </c>
      <c r="F18" s="83">
        <v>1</v>
      </c>
      <c r="G18" s="217" t="s">
        <v>105</v>
      </c>
      <c r="J18" s="217"/>
      <c r="L18" s="78"/>
      <c r="M18" s="78"/>
      <c r="N18" s="81"/>
      <c r="O18" s="218" t="s">
        <v>216</v>
      </c>
    </row>
    <row r="19" spans="1:15" s="202" customFormat="1">
      <c r="A19" s="205" t="s">
        <v>188</v>
      </c>
      <c r="B19" s="202">
        <v>6</v>
      </c>
      <c r="C19" s="203">
        <v>0</v>
      </c>
      <c r="D19" s="204" t="s">
        <v>114</v>
      </c>
      <c r="F19" s="203"/>
      <c r="G19" s="204"/>
      <c r="I19" s="203"/>
      <c r="J19" s="204"/>
      <c r="L19" s="205"/>
      <c r="M19" s="205"/>
      <c r="N19" s="206"/>
      <c r="O19" s="201" t="s">
        <v>189</v>
      </c>
    </row>
    <row r="20" spans="1:15" s="208" customFormat="1">
      <c r="A20" s="207" t="s">
        <v>196</v>
      </c>
      <c r="B20" s="208">
        <v>1</v>
      </c>
      <c r="C20" s="208">
        <v>0</v>
      </c>
      <c r="D20" s="209" t="s">
        <v>141</v>
      </c>
      <c r="E20" s="208">
        <v>6</v>
      </c>
      <c r="F20" s="208">
        <v>1</v>
      </c>
      <c r="G20" s="209" t="s">
        <v>102</v>
      </c>
      <c r="I20" s="208">
        <v>2</v>
      </c>
      <c r="J20" s="209"/>
      <c r="L20" s="207"/>
      <c r="M20" s="207"/>
      <c r="N20" s="210"/>
      <c r="O20" s="211" t="s">
        <v>217</v>
      </c>
    </row>
    <row r="21" spans="1:15" s="208" customFormat="1">
      <c r="A21" s="207" t="s">
        <v>225</v>
      </c>
      <c r="B21" s="208">
        <v>1.5</v>
      </c>
      <c r="C21" s="208">
        <v>0.5</v>
      </c>
      <c r="D21" s="209" t="s">
        <v>109</v>
      </c>
      <c r="E21" s="208">
        <v>4</v>
      </c>
      <c r="F21" s="208">
        <v>0</v>
      </c>
      <c r="G21" s="209"/>
      <c r="H21" s="208">
        <v>3</v>
      </c>
      <c r="I21" s="208">
        <v>3</v>
      </c>
      <c r="J21" s="209" t="s">
        <v>94</v>
      </c>
      <c r="L21" s="207"/>
      <c r="M21" s="207"/>
      <c r="N21" s="210" t="s">
        <v>230</v>
      </c>
      <c r="O21" s="211" t="s">
        <v>226</v>
      </c>
    </row>
    <row r="22" spans="1:15" s="77" customFormat="1">
      <c r="A22" s="78" t="s">
        <v>127</v>
      </c>
      <c r="C22" s="73"/>
      <c r="D22" s="224"/>
      <c r="F22" s="73"/>
      <c r="G22" s="224"/>
      <c r="H22" s="77">
        <v>0.1</v>
      </c>
      <c r="I22" s="73">
        <v>0.1</v>
      </c>
      <c r="J22" s="224" t="s">
        <v>128</v>
      </c>
      <c r="L22" s="71"/>
      <c r="M22" s="71"/>
      <c r="N22" s="75"/>
      <c r="O22" s="225" t="s">
        <v>195</v>
      </c>
    </row>
    <row r="23" spans="1:15" s="202" customFormat="1">
      <c r="A23" s="207" t="s">
        <v>129</v>
      </c>
      <c r="C23" s="203"/>
      <c r="D23" s="204"/>
      <c r="F23" s="203"/>
      <c r="G23" s="204"/>
      <c r="H23" s="202">
        <v>0.5</v>
      </c>
      <c r="I23" s="203">
        <v>0.5</v>
      </c>
      <c r="J23" s="204" t="s">
        <v>128</v>
      </c>
      <c r="L23" s="205"/>
      <c r="M23" s="205"/>
      <c r="N23" s="206"/>
      <c r="O23" s="201" t="s">
        <v>236</v>
      </c>
    </row>
    <row r="24" spans="1:15" s="202" customFormat="1">
      <c r="A24" s="207" t="s">
        <v>130</v>
      </c>
      <c r="C24" s="203"/>
      <c r="D24" s="204"/>
      <c r="F24" s="203"/>
      <c r="G24" s="204"/>
      <c r="H24" s="202">
        <v>0.5</v>
      </c>
      <c r="I24" s="203">
        <v>0.5</v>
      </c>
      <c r="J24" s="204" t="s">
        <v>128</v>
      </c>
      <c r="L24" s="205"/>
      <c r="M24" s="205"/>
      <c r="N24" s="206"/>
      <c r="O24" s="201" t="s">
        <v>194</v>
      </c>
    </row>
    <row r="25" spans="1:15" s="213" customFormat="1">
      <c r="A25" s="212" t="s">
        <v>131</v>
      </c>
      <c r="B25" s="213">
        <v>0.2</v>
      </c>
      <c r="C25" s="213">
        <v>0</v>
      </c>
      <c r="D25" s="214" t="s">
        <v>109</v>
      </c>
      <c r="G25" s="214" t="s">
        <v>104</v>
      </c>
      <c r="J25" s="214"/>
      <c r="L25" s="212"/>
      <c r="M25" s="212"/>
      <c r="N25" s="215"/>
      <c r="O25" s="216"/>
    </row>
    <row r="26" spans="1:15" s="208" customFormat="1">
      <c r="A26" s="207" t="s">
        <v>142</v>
      </c>
      <c r="D26" s="209"/>
      <c r="E26" s="208">
        <v>2</v>
      </c>
      <c r="F26" s="208">
        <v>0</v>
      </c>
      <c r="G26" s="209" t="s">
        <v>102</v>
      </c>
      <c r="H26" s="208">
        <v>2</v>
      </c>
      <c r="I26" s="208">
        <v>2</v>
      </c>
      <c r="J26" s="209" t="s">
        <v>128</v>
      </c>
      <c r="L26" s="207"/>
      <c r="M26" s="207"/>
      <c r="N26" s="210"/>
      <c r="O26" s="226" t="s">
        <v>143</v>
      </c>
    </row>
    <row r="27" spans="1:15" s="202" customFormat="1">
      <c r="A27" s="205" t="s">
        <v>69</v>
      </c>
      <c r="B27" s="202">
        <v>1</v>
      </c>
      <c r="C27" s="203">
        <v>1</v>
      </c>
      <c r="D27" s="204" t="s">
        <v>114</v>
      </c>
      <c r="E27" s="202">
        <v>3</v>
      </c>
      <c r="F27" s="203">
        <v>3</v>
      </c>
      <c r="G27" s="204" t="s">
        <v>104</v>
      </c>
      <c r="H27" s="208"/>
      <c r="I27" s="203"/>
      <c r="J27" s="204"/>
      <c r="L27" s="205"/>
      <c r="M27" s="205"/>
      <c r="N27" s="206" t="s">
        <v>152</v>
      </c>
      <c r="O27" s="227" t="s">
        <v>70</v>
      </c>
    </row>
    <row r="28" spans="1:15" s="208" customFormat="1">
      <c r="A28" s="207" t="s">
        <v>150</v>
      </c>
      <c r="B28" s="208">
        <v>5</v>
      </c>
      <c r="C28" s="208">
        <v>5</v>
      </c>
      <c r="D28" s="209" t="s">
        <v>141</v>
      </c>
      <c r="E28" s="208">
        <v>4</v>
      </c>
      <c r="F28" s="208">
        <v>4</v>
      </c>
      <c r="G28" s="209" t="s">
        <v>106</v>
      </c>
      <c r="H28" s="208">
        <v>4</v>
      </c>
      <c r="I28" s="208">
        <v>4</v>
      </c>
      <c r="J28" s="209" t="s">
        <v>104</v>
      </c>
      <c r="L28" s="207"/>
      <c r="M28" s="207"/>
      <c r="N28" s="210" t="s">
        <v>152</v>
      </c>
      <c r="O28" s="226" t="s">
        <v>218</v>
      </c>
    </row>
    <row r="29" spans="1:15" s="77" customFormat="1">
      <c r="A29" s="71" t="s">
        <v>161</v>
      </c>
      <c r="B29" s="77">
        <v>0</v>
      </c>
      <c r="C29" s="73">
        <v>0</v>
      </c>
      <c r="D29" s="224" t="s">
        <v>141</v>
      </c>
      <c r="E29" s="77">
        <v>0</v>
      </c>
      <c r="F29" s="73">
        <v>0</v>
      </c>
      <c r="G29" s="224"/>
      <c r="H29" s="83">
        <v>0.5</v>
      </c>
      <c r="I29" s="73">
        <v>0.5</v>
      </c>
      <c r="J29" s="224" t="s">
        <v>94</v>
      </c>
      <c r="L29" s="71"/>
      <c r="M29" s="71"/>
      <c r="N29" s="75"/>
      <c r="O29" s="228" t="s">
        <v>162</v>
      </c>
    </row>
    <row r="30" spans="1:15" s="77" customFormat="1">
      <c r="A30" s="71" t="s">
        <v>170</v>
      </c>
      <c r="B30" s="77">
        <v>4</v>
      </c>
      <c r="C30" s="73">
        <v>1</v>
      </c>
      <c r="D30" s="224" t="s">
        <v>141</v>
      </c>
      <c r="E30" s="77">
        <v>4</v>
      </c>
      <c r="F30" s="73">
        <v>0</v>
      </c>
      <c r="G30" s="224" t="s">
        <v>105</v>
      </c>
      <c r="H30" s="83">
        <v>2</v>
      </c>
      <c r="I30" s="73">
        <v>2</v>
      </c>
      <c r="J30" s="224"/>
      <c r="L30" s="71"/>
      <c r="M30" s="71"/>
      <c r="N30" s="75"/>
      <c r="O30" s="228" t="s">
        <v>171</v>
      </c>
    </row>
    <row r="31" spans="1:15" s="83" customFormat="1">
      <c r="A31" s="78" t="s">
        <v>220</v>
      </c>
      <c r="B31" s="83">
        <v>2</v>
      </c>
      <c r="C31" s="83">
        <v>2</v>
      </c>
      <c r="D31" s="217" t="s">
        <v>109</v>
      </c>
      <c r="E31" s="83">
        <v>1</v>
      </c>
      <c r="F31" s="83">
        <v>1</v>
      </c>
      <c r="G31" s="217" t="s">
        <v>105</v>
      </c>
      <c r="H31" s="83">
        <v>4</v>
      </c>
      <c r="I31" s="83">
        <v>4</v>
      </c>
      <c r="J31" s="217"/>
      <c r="L31" s="78"/>
      <c r="M31" s="78"/>
      <c r="N31" s="81"/>
      <c r="O31" s="229" t="s">
        <v>214</v>
      </c>
    </row>
    <row r="32" spans="1:15" s="77" customFormat="1">
      <c r="A32" s="71" t="s">
        <v>172</v>
      </c>
      <c r="B32" s="77">
        <v>3</v>
      </c>
      <c r="C32" s="73">
        <v>0</v>
      </c>
      <c r="D32" s="224" t="s">
        <v>109</v>
      </c>
      <c r="E32" s="77">
        <v>3</v>
      </c>
      <c r="F32" s="73">
        <v>0</v>
      </c>
      <c r="G32" s="224"/>
      <c r="H32" s="83">
        <v>0</v>
      </c>
      <c r="I32" s="73">
        <v>0</v>
      </c>
      <c r="J32" s="224"/>
      <c r="L32" s="71"/>
      <c r="M32" s="71"/>
      <c r="N32" s="75"/>
      <c r="O32" s="228" t="s">
        <v>173</v>
      </c>
    </row>
    <row r="33" spans="1:15" s="83" customFormat="1">
      <c r="A33" s="78" t="s">
        <v>223</v>
      </c>
      <c r="D33" s="217"/>
      <c r="G33" s="217"/>
      <c r="H33" s="83">
        <v>4</v>
      </c>
      <c r="I33" s="83">
        <v>1</v>
      </c>
      <c r="J33" s="217" t="s">
        <v>94</v>
      </c>
      <c r="L33" s="78"/>
      <c r="M33" s="78"/>
      <c r="N33" s="230" t="s">
        <v>227</v>
      </c>
      <c r="O33" s="229" t="s">
        <v>224</v>
      </c>
    </row>
    <row r="34" spans="1:15" s="77" customFormat="1">
      <c r="A34" s="71" t="s">
        <v>200</v>
      </c>
      <c r="C34" s="73"/>
      <c r="D34" s="224"/>
      <c r="F34" s="73"/>
      <c r="G34" s="224"/>
      <c r="H34" s="83">
        <v>3</v>
      </c>
      <c r="I34" s="73">
        <v>1</v>
      </c>
      <c r="J34" s="224"/>
      <c r="L34" s="71"/>
      <c r="M34" s="71"/>
      <c r="N34" s="75"/>
      <c r="O34" s="228"/>
    </row>
    <row r="35" spans="1:15" s="77" customFormat="1">
      <c r="A35" s="71" t="s">
        <v>27</v>
      </c>
      <c r="B35" s="77">
        <v>1</v>
      </c>
      <c r="C35" s="73">
        <v>1</v>
      </c>
      <c r="D35" s="224" t="s">
        <v>109</v>
      </c>
      <c r="E35" s="77">
        <v>0</v>
      </c>
      <c r="F35" s="73">
        <v>0</v>
      </c>
      <c r="G35" s="224"/>
      <c r="H35" s="83">
        <v>2</v>
      </c>
      <c r="I35" s="73">
        <v>2</v>
      </c>
      <c r="J35" s="224"/>
      <c r="L35" s="71"/>
      <c r="M35" s="71"/>
      <c r="N35" s="75"/>
      <c r="O35" s="228" t="s">
        <v>169</v>
      </c>
    </row>
    <row r="36" spans="1:15" ht="15" thickBot="1"/>
    <row r="37" spans="1:15" s="233" customFormat="1" ht="15" thickTop="1">
      <c r="A37" s="232" t="s">
        <v>101</v>
      </c>
      <c r="B37" s="233">
        <f>SUM(B4:B35)</f>
        <v>32.700000000000003</v>
      </c>
      <c r="C37" s="233">
        <f>SUM(C4:C35)</f>
        <v>15</v>
      </c>
      <c r="D37" s="232"/>
      <c r="E37" s="233">
        <f>SUM(E4:E35)</f>
        <v>64.5</v>
      </c>
      <c r="F37" s="233">
        <f>SUM(F4:F35)</f>
        <v>16</v>
      </c>
      <c r="G37" s="232"/>
      <c r="H37" s="233">
        <f>SUM(H4:H35)</f>
        <v>38.1</v>
      </c>
      <c r="I37" s="233">
        <f>SUM(I4:I35)</f>
        <v>35.6</v>
      </c>
      <c r="J37" s="232"/>
      <c r="K37" s="233">
        <f>E37*B39</f>
        <v>19.349999999999998</v>
      </c>
      <c r="L37" s="232">
        <f>H37*B39</f>
        <v>11.43</v>
      </c>
      <c r="M37" s="232">
        <f>(E37+H37)*B40</f>
        <v>30.779999999999998</v>
      </c>
      <c r="N37" s="234"/>
      <c r="O37" s="235" t="s">
        <v>153</v>
      </c>
    </row>
    <row r="38" spans="1:15">
      <c r="C38" s="124"/>
      <c r="F38" s="124"/>
      <c r="I38" s="124"/>
    </row>
    <row r="39" spans="1:15">
      <c r="A39" s="85" t="s">
        <v>38</v>
      </c>
      <c r="B39" s="90">
        <v>0.3</v>
      </c>
    </row>
    <row r="40" spans="1:15">
      <c r="A40" s="85" t="s">
        <v>99</v>
      </c>
      <c r="B40" s="90">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dimension ref="A1:O16"/>
  <sheetViews>
    <sheetView zoomScale="140" zoomScaleNormal="140" workbookViewId="0">
      <pane xSplit="9375" activePane="topRight"/>
      <selection pane="topRight" sqref="A1:IV65536"/>
    </sheetView>
  </sheetViews>
  <sheetFormatPr defaultRowHeight="15"/>
  <cols>
    <col min="1" max="1" width="39.140625" style="17" bestFit="1" customWidth="1"/>
    <col min="2" max="2" width="5.140625" style="3" bestFit="1" customWidth="1"/>
    <col min="3" max="3" width="5" style="3" bestFit="1" customWidth="1"/>
    <col min="4" max="4" width="5.28515625" style="17" bestFit="1" customWidth="1"/>
    <col min="5" max="5" width="5.140625" style="4" bestFit="1" customWidth="1"/>
    <col min="6" max="6" width="5" style="4" bestFit="1" customWidth="1"/>
    <col min="7" max="7" width="5.28515625" style="17" bestFit="1" customWidth="1"/>
    <col min="8" max="8" width="5.140625" style="4" bestFit="1" customWidth="1"/>
    <col min="9" max="9" width="5" style="4" bestFit="1" customWidth="1"/>
    <col min="10" max="10" width="5.28515625" style="17" bestFit="1" customWidth="1"/>
    <col min="11" max="11" width="7.28515625" style="4" bestFit="1" customWidth="1"/>
    <col min="12" max="13" width="5" style="17" bestFit="1" customWidth="1"/>
    <col min="14" max="14" width="10.140625" style="22" customWidth="1"/>
    <col min="15" max="15" width="73" style="22" bestFit="1" customWidth="1"/>
    <col min="16" max="16384" width="9.140625" style="3"/>
  </cols>
  <sheetData>
    <row r="1" spans="1:15" s="1" customFormat="1">
      <c r="A1" s="12" t="s">
        <v>4</v>
      </c>
      <c r="B1" s="239" t="s">
        <v>5</v>
      </c>
      <c r="C1" s="239"/>
      <c r="D1" s="239"/>
      <c r="E1" s="239" t="s">
        <v>6</v>
      </c>
      <c r="F1" s="239"/>
      <c r="G1" s="240"/>
      <c r="H1" s="239" t="s">
        <v>7</v>
      </c>
      <c r="I1" s="239"/>
      <c r="J1" s="240"/>
      <c r="K1" s="239" t="s">
        <v>97</v>
      </c>
      <c r="L1" s="240"/>
      <c r="M1" s="18" t="s">
        <v>98</v>
      </c>
      <c r="N1" s="20"/>
      <c r="O1" s="23" t="s">
        <v>90</v>
      </c>
    </row>
    <row r="2" spans="1:15" s="1" customFormat="1">
      <c r="A2" s="12"/>
      <c r="B2" s="1" t="s">
        <v>95</v>
      </c>
      <c r="C2" s="1" t="s">
        <v>96</v>
      </c>
      <c r="D2" s="12" t="s">
        <v>92</v>
      </c>
      <c r="E2" s="1" t="s">
        <v>95</v>
      </c>
      <c r="F2" s="1" t="s">
        <v>96</v>
      </c>
      <c r="G2" s="12" t="s">
        <v>92</v>
      </c>
      <c r="H2" s="1" t="s">
        <v>95</v>
      </c>
      <c r="I2" s="1" t="s">
        <v>96</v>
      </c>
      <c r="J2" s="12" t="s">
        <v>92</v>
      </c>
      <c r="K2" s="1" t="s">
        <v>6</v>
      </c>
      <c r="L2" s="12" t="s">
        <v>7</v>
      </c>
      <c r="M2" s="18"/>
      <c r="N2" s="20"/>
      <c r="O2" s="23"/>
    </row>
    <row r="3" spans="1:15" s="8" customFormat="1" ht="15.75" customHeight="1">
      <c r="A3" s="13" t="str">
        <f ca="1">Summary!A1</f>
        <v>Status as of 8/22/13</v>
      </c>
      <c r="C3" s="9"/>
      <c r="D3" s="13"/>
      <c r="F3" s="9"/>
      <c r="G3" s="13"/>
      <c r="I3" s="9"/>
      <c r="J3" s="13"/>
      <c r="L3" s="13"/>
      <c r="M3" s="19"/>
      <c r="N3" s="21"/>
      <c r="O3" s="24"/>
    </row>
    <row r="4" spans="1:15" s="10" customFormat="1">
      <c r="A4" s="14" t="s">
        <v>49</v>
      </c>
      <c r="B4" s="10">
        <v>0</v>
      </c>
      <c r="C4" s="28">
        <v>0</v>
      </c>
      <c r="D4" s="14"/>
      <c r="E4" s="10">
        <v>0</v>
      </c>
      <c r="F4" s="28">
        <v>0</v>
      </c>
      <c r="G4" s="14"/>
      <c r="H4" s="10">
        <v>0.5</v>
      </c>
      <c r="I4" s="28">
        <v>0</v>
      </c>
      <c r="J4" s="14" t="s">
        <v>128</v>
      </c>
      <c r="L4" s="14"/>
      <c r="M4" s="14"/>
      <c r="N4" s="7"/>
      <c r="O4" s="7"/>
    </row>
    <row r="5" spans="1:15" s="10" customFormat="1">
      <c r="A5" s="14" t="s">
        <v>233</v>
      </c>
      <c r="B5" s="10">
        <v>2</v>
      </c>
      <c r="C5" s="28">
        <v>2</v>
      </c>
      <c r="D5" s="14" t="s">
        <v>109</v>
      </c>
      <c r="F5" s="28"/>
      <c r="G5" s="14"/>
      <c r="H5" s="10">
        <v>2</v>
      </c>
      <c r="I5" s="28">
        <v>2</v>
      </c>
      <c r="J5" s="14" t="s">
        <v>104</v>
      </c>
      <c r="L5" s="14"/>
      <c r="M5" s="14"/>
      <c r="N5" s="7" t="s">
        <v>234</v>
      </c>
      <c r="O5" s="7" t="s">
        <v>235</v>
      </c>
    </row>
    <row r="6" spans="1:15" s="10" customFormat="1">
      <c r="A6" s="14" t="s">
        <v>132</v>
      </c>
      <c r="B6" s="10">
        <v>0</v>
      </c>
      <c r="C6" s="28">
        <v>0</v>
      </c>
      <c r="D6" s="14"/>
      <c r="E6" s="10">
        <v>0</v>
      </c>
      <c r="F6" s="28">
        <v>0</v>
      </c>
      <c r="G6" s="14"/>
      <c r="H6" s="10">
        <v>0.5</v>
      </c>
      <c r="I6" s="28">
        <v>0</v>
      </c>
      <c r="J6" s="14" t="s">
        <v>128</v>
      </c>
      <c r="L6" s="14"/>
      <c r="M6" s="14"/>
      <c r="N6" s="7"/>
      <c r="O6" s="7"/>
    </row>
    <row r="7" spans="1:15" s="10" customFormat="1">
      <c r="A7" s="14" t="s">
        <v>133</v>
      </c>
      <c r="B7" s="10">
        <v>0</v>
      </c>
      <c r="C7" s="28">
        <v>0</v>
      </c>
      <c r="D7" s="14"/>
      <c r="E7" s="10">
        <v>0</v>
      </c>
      <c r="F7" s="28">
        <v>0</v>
      </c>
      <c r="G7" s="14"/>
      <c r="H7" s="10">
        <v>0.3</v>
      </c>
      <c r="I7" s="28">
        <v>0</v>
      </c>
      <c r="J7" s="14" t="s">
        <v>128</v>
      </c>
      <c r="L7" s="14"/>
      <c r="M7" s="14"/>
      <c r="N7" s="7"/>
      <c r="O7" s="7" t="s">
        <v>191</v>
      </c>
    </row>
    <row r="8" spans="1:15" s="10" customFormat="1">
      <c r="A8" s="14" t="s">
        <v>134</v>
      </c>
      <c r="C8" s="28"/>
      <c r="D8" s="14"/>
      <c r="E8" s="10">
        <v>0.3</v>
      </c>
      <c r="F8" s="28">
        <v>0.3</v>
      </c>
      <c r="G8" s="14" t="s">
        <v>109</v>
      </c>
      <c r="H8" s="10">
        <v>1</v>
      </c>
      <c r="I8" s="28">
        <v>0</v>
      </c>
      <c r="J8" s="14" t="s">
        <v>128</v>
      </c>
      <c r="L8" s="14"/>
      <c r="M8" s="14"/>
      <c r="N8" s="7"/>
      <c r="O8" s="7" t="s">
        <v>192</v>
      </c>
    </row>
    <row r="9" spans="1:15" s="10" customFormat="1">
      <c r="A9" s="14" t="s">
        <v>135</v>
      </c>
      <c r="C9" s="28"/>
      <c r="D9" s="14"/>
      <c r="E9" s="10">
        <v>1</v>
      </c>
      <c r="F9" s="28">
        <v>1</v>
      </c>
      <c r="G9" s="14" t="s">
        <v>106</v>
      </c>
      <c r="H9" s="10">
        <v>1</v>
      </c>
      <c r="I9" s="28">
        <v>0</v>
      </c>
      <c r="J9" s="14" t="s">
        <v>128</v>
      </c>
      <c r="L9" s="14"/>
      <c r="M9" s="14"/>
      <c r="N9" s="7"/>
      <c r="O9" s="7" t="s">
        <v>193</v>
      </c>
    </row>
    <row r="10" spans="1:15" s="10" customFormat="1">
      <c r="A10" s="14" t="s">
        <v>136</v>
      </c>
      <c r="B10" s="10">
        <v>5</v>
      </c>
      <c r="C10" s="28">
        <v>4</v>
      </c>
      <c r="D10" s="14" t="s">
        <v>109</v>
      </c>
      <c r="E10" s="10">
        <v>2</v>
      </c>
      <c r="F10" s="28">
        <v>2</v>
      </c>
      <c r="G10" s="14"/>
      <c r="H10" s="10">
        <v>2</v>
      </c>
      <c r="I10" s="28">
        <v>0.5</v>
      </c>
      <c r="J10" s="14" t="s">
        <v>128</v>
      </c>
      <c r="L10" s="14"/>
      <c r="M10" s="14"/>
      <c r="N10" s="7" t="s">
        <v>229</v>
      </c>
      <c r="O10" s="7" t="s">
        <v>221</v>
      </c>
    </row>
    <row r="11" spans="1:15" s="10" customFormat="1">
      <c r="A11" s="14"/>
      <c r="B11" s="10" t="s">
        <v>190</v>
      </c>
      <c r="C11" s="28"/>
      <c r="D11" s="14"/>
      <c r="F11" s="28"/>
      <c r="G11" s="14"/>
      <c r="I11" s="28"/>
      <c r="J11" s="14"/>
      <c r="L11" s="14"/>
      <c r="M11" s="14"/>
      <c r="N11" s="7"/>
      <c r="O11" s="7"/>
    </row>
    <row r="12" spans="1:15" s="26" customFormat="1" ht="15.75" thickBot="1">
      <c r="A12" s="25"/>
      <c r="D12" s="25"/>
      <c r="G12" s="25"/>
      <c r="J12" s="25"/>
      <c r="L12" s="25"/>
      <c r="M12" s="25"/>
      <c r="N12" s="27"/>
      <c r="O12" s="27"/>
    </row>
    <row r="13" spans="1:15" ht="15.75" thickTop="1">
      <c r="A13" s="17" t="s">
        <v>101</v>
      </c>
      <c r="B13" s="3">
        <f>SUM(B4:B12)</f>
        <v>7</v>
      </c>
      <c r="C13" s="3">
        <f>SUM(C4:C12)</f>
        <v>6</v>
      </c>
      <c r="E13" s="4">
        <f>SUM(E4:E12)</f>
        <v>3.3</v>
      </c>
      <c r="F13" s="4">
        <f>SUM(F4:F12)</f>
        <v>3.3</v>
      </c>
      <c r="H13" s="4">
        <f>SUM(H4:H12)</f>
        <v>7.3</v>
      </c>
      <c r="I13" s="4">
        <f>SUM(I4:I12)</f>
        <v>2.5</v>
      </c>
      <c r="K13" s="4">
        <f>E13*B15</f>
        <v>0.98999999999999988</v>
      </c>
      <c r="L13" s="17">
        <f>H13*B15</f>
        <v>2.19</v>
      </c>
      <c r="M13" s="17">
        <f>(E13+H13)*B16</f>
        <v>3.1799999999999997</v>
      </c>
      <c r="O13" s="22" t="s">
        <v>153</v>
      </c>
    </row>
    <row r="15" spans="1:15">
      <c r="A15" s="17" t="s">
        <v>38</v>
      </c>
      <c r="B15" s="3">
        <v>0.3</v>
      </c>
    </row>
    <row r="16" spans="1:15">
      <c r="A16" s="17" t="s">
        <v>99</v>
      </c>
      <c r="B16" s="4">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dimension ref="A1:O12"/>
  <sheetViews>
    <sheetView workbookViewId="0">
      <selection activeCell="C4" sqref="C4"/>
    </sheetView>
  </sheetViews>
  <sheetFormatPr defaultColWidth="19" defaultRowHeight="15"/>
  <cols>
    <col min="1" max="1" width="37.28515625" style="55" bestFit="1" customWidth="1"/>
    <col min="2" max="2" width="5.140625" style="37" bestFit="1" customWidth="1"/>
    <col min="3" max="3" width="5" style="4" bestFit="1" customWidth="1"/>
    <col min="4" max="4" width="5.28515625" style="17" bestFit="1" customWidth="1"/>
    <col min="5" max="5" width="5.140625" style="37" bestFit="1" customWidth="1"/>
    <col min="6" max="6" width="5" style="4" bestFit="1" customWidth="1"/>
    <col min="7" max="7" width="5.28515625" style="17" bestFit="1" customWidth="1"/>
    <col min="8" max="8" width="5.140625" style="37" bestFit="1" customWidth="1"/>
    <col min="9" max="9" width="5" style="4" bestFit="1" customWidth="1"/>
    <col min="10" max="10" width="5.28515625" style="17" bestFit="1" customWidth="1"/>
    <col min="11" max="11" width="7.28515625" style="37" bestFit="1" customWidth="1"/>
    <col min="12" max="12" width="5" style="17" bestFit="1" customWidth="1"/>
    <col min="13" max="13" width="5" style="22" bestFit="1" customWidth="1"/>
    <col min="14" max="14" width="4.42578125" style="22" customWidth="1"/>
    <col min="15" max="15" width="73" style="3" bestFit="1" customWidth="1"/>
    <col min="16" max="16384" width="19" style="3"/>
  </cols>
  <sheetData>
    <row r="1" spans="1:15" s="1" customFormat="1">
      <c r="A1" s="12" t="s">
        <v>4</v>
      </c>
      <c r="B1" s="241" t="s">
        <v>5</v>
      </c>
      <c r="C1" s="239"/>
      <c r="D1" s="240"/>
      <c r="E1" s="241" t="s">
        <v>6</v>
      </c>
      <c r="F1" s="239"/>
      <c r="G1" s="240"/>
      <c r="H1" s="241" t="s">
        <v>7</v>
      </c>
      <c r="I1" s="239"/>
      <c r="J1" s="240"/>
      <c r="K1" s="241" t="s">
        <v>97</v>
      </c>
      <c r="L1" s="240"/>
      <c r="M1" s="20" t="s">
        <v>98</v>
      </c>
      <c r="N1" s="20"/>
      <c r="O1" s="1" t="s">
        <v>90</v>
      </c>
    </row>
    <row r="2" spans="1:15" s="1" customFormat="1">
      <c r="A2" s="12"/>
      <c r="B2" s="29" t="s">
        <v>95</v>
      </c>
      <c r="C2" s="1" t="s">
        <v>96</v>
      </c>
      <c r="D2" s="12" t="s">
        <v>92</v>
      </c>
      <c r="E2" s="29" t="s">
        <v>95</v>
      </c>
      <c r="F2" s="1" t="s">
        <v>96</v>
      </c>
      <c r="G2" s="12" t="s">
        <v>92</v>
      </c>
      <c r="H2" s="29" t="s">
        <v>95</v>
      </c>
      <c r="I2" s="1" t="s">
        <v>96</v>
      </c>
      <c r="J2" s="12" t="s">
        <v>92</v>
      </c>
      <c r="K2" s="29" t="s">
        <v>6</v>
      </c>
      <c r="L2" s="12" t="s">
        <v>7</v>
      </c>
      <c r="M2" s="20"/>
      <c r="N2" s="20"/>
    </row>
    <row r="3" spans="1:15" s="8" customFormat="1">
      <c r="A3" s="13" t="str">
        <f ca="1">Summary!A1</f>
        <v>Status as of 8/22/13</v>
      </c>
      <c r="B3" s="31"/>
      <c r="C3" s="9"/>
      <c r="D3" s="13"/>
      <c r="E3" s="31"/>
      <c r="F3" s="9"/>
      <c r="G3" s="13"/>
      <c r="H3" s="31"/>
      <c r="I3" s="9"/>
      <c r="J3" s="13"/>
      <c r="K3" s="31"/>
      <c r="L3" s="13"/>
      <c r="M3" s="21"/>
      <c r="N3" s="21"/>
    </row>
    <row r="4" spans="1:15" s="10" customFormat="1">
      <c r="A4" s="52" t="s">
        <v>50</v>
      </c>
      <c r="B4" s="33">
        <v>0.5</v>
      </c>
      <c r="C4" s="28">
        <v>0.5</v>
      </c>
      <c r="D4" s="14"/>
      <c r="E4" s="33">
        <v>1</v>
      </c>
      <c r="F4" s="28">
        <v>1</v>
      </c>
      <c r="G4" s="14"/>
      <c r="H4" s="33">
        <v>0.2</v>
      </c>
      <c r="I4" s="28">
        <v>0.2</v>
      </c>
      <c r="J4" s="14"/>
      <c r="K4" s="33"/>
      <c r="L4" s="14"/>
      <c r="M4" s="7"/>
      <c r="N4" s="7"/>
    </row>
    <row r="5" spans="1:15" s="10" customFormat="1">
      <c r="A5" s="52" t="s">
        <v>51</v>
      </c>
      <c r="B5" s="33">
        <v>1.5</v>
      </c>
      <c r="C5" s="28">
        <v>1.5</v>
      </c>
      <c r="D5" s="14"/>
      <c r="E5" s="33">
        <v>1</v>
      </c>
      <c r="F5" s="28">
        <v>1</v>
      </c>
      <c r="G5" s="14"/>
      <c r="H5" s="33">
        <v>3</v>
      </c>
      <c r="I5" s="28">
        <v>3</v>
      </c>
      <c r="J5" s="14"/>
      <c r="K5" s="33"/>
      <c r="L5" s="14"/>
      <c r="M5" s="7"/>
      <c r="N5" s="7"/>
    </row>
    <row r="6" spans="1:15" s="10" customFormat="1">
      <c r="A6" s="53" t="s">
        <v>154</v>
      </c>
      <c r="B6" s="33"/>
      <c r="C6" s="28"/>
      <c r="D6" s="14"/>
      <c r="E6" s="33"/>
      <c r="F6" s="28"/>
      <c r="G6" s="14"/>
      <c r="H6" s="33">
        <v>0.2</v>
      </c>
      <c r="I6" s="28">
        <v>0.2</v>
      </c>
      <c r="J6" s="14" t="s">
        <v>128</v>
      </c>
      <c r="K6" s="33"/>
      <c r="L6" s="14"/>
      <c r="M6" s="7"/>
      <c r="N6" s="7"/>
    </row>
    <row r="7" spans="1:15" s="10" customFormat="1">
      <c r="A7" s="53"/>
      <c r="B7" s="33"/>
      <c r="C7" s="28"/>
      <c r="D7" s="14"/>
      <c r="E7" s="33"/>
      <c r="F7" s="28"/>
      <c r="G7" s="14"/>
      <c r="H7" s="33"/>
      <c r="I7" s="28"/>
      <c r="J7" s="14"/>
      <c r="K7" s="33"/>
      <c r="L7" s="14"/>
      <c r="M7" s="7"/>
      <c r="N7" s="7"/>
    </row>
    <row r="8" spans="1:15" s="26" customFormat="1" ht="15.75" thickBot="1">
      <c r="A8" s="54"/>
      <c r="B8" s="42"/>
      <c r="D8" s="25"/>
      <c r="E8" s="42"/>
      <c r="G8" s="25"/>
      <c r="H8" s="42"/>
      <c r="J8" s="25"/>
      <c r="K8" s="42"/>
      <c r="L8" s="25"/>
      <c r="M8" s="27"/>
      <c r="N8" s="27"/>
    </row>
    <row r="9" spans="1:15" ht="15.75" thickTop="1">
      <c r="A9" s="55" t="s">
        <v>101</v>
      </c>
      <c r="B9" s="37">
        <f>SUM(B4:B8)</f>
        <v>2</v>
      </c>
      <c r="C9" s="4">
        <f>SUM(C4:C8)</f>
        <v>2</v>
      </c>
      <c r="E9" s="37">
        <f>SUM(E4:E8)</f>
        <v>2</v>
      </c>
      <c r="F9" s="4">
        <f>SUM(F4:F8)</f>
        <v>2</v>
      </c>
      <c r="H9" s="37">
        <f>SUM(H4:H8)</f>
        <v>3.4000000000000004</v>
      </c>
      <c r="I9" s="4">
        <f>SUM(I4:I8)</f>
        <v>3.4000000000000004</v>
      </c>
      <c r="K9" s="37">
        <f>E9*B11</f>
        <v>0.6</v>
      </c>
      <c r="L9" s="17">
        <f>H9*B11</f>
        <v>1.02</v>
      </c>
      <c r="M9" s="22">
        <f>(E9+H9)*B12</f>
        <v>1.62</v>
      </c>
      <c r="O9" s="22" t="s">
        <v>153</v>
      </c>
    </row>
    <row r="11" spans="1:15">
      <c r="A11" s="55" t="s">
        <v>38</v>
      </c>
      <c r="B11" s="37">
        <v>0.3</v>
      </c>
    </row>
    <row r="12" spans="1:15">
      <c r="A12" s="55" t="s">
        <v>99</v>
      </c>
      <c r="B12" s="3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dimension ref="A1:O12"/>
  <sheetViews>
    <sheetView workbookViewId="0">
      <selection activeCell="A8" sqref="A8"/>
    </sheetView>
  </sheetViews>
  <sheetFormatPr defaultRowHeight="15"/>
  <cols>
    <col min="1" max="1" width="39.7109375" style="17" bestFit="1" customWidth="1"/>
    <col min="2" max="2" width="5.140625" style="37" bestFit="1" customWidth="1"/>
    <col min="3" max="3" width="5" style="4" bestFit="1" customWidth="1"/>
    <col min="4" max="4" width="5.28515625" style="17" bestFit="1" customWidth="1"/>
    <col min="5" max="5" width="5.140625" style="37" bestFit="1" customWidth="1"/>
    <col min="6" max="6" width="5" style="4" bestFit="1" customWidth="1"/>
    <col min="7" max="7" width="5.28515625" style="17" bestFit="1" customWidth="1"/>
    <col min="8" max="8" width="5.140625" style="37" bestFit="1" customWidth="1"/>
    <col min="9" max="9" width="5" style="4" bestFit="1" customWidth="1"/>
    <col min="10" max="10" width="5.28515625" style="17" bestFit="1" customWidth="1"/>
    <col min="11" max="11" width="7.28515625" style="50" bestFit="1" customWidth="1"/>
    <col min="12" max="12" width="5" style="51" bestFit="1" customWidth="1"/>
    <col min="13" max="13" width="5" style="22" bestFit="1" customWidth="1"/>
    <col min="14" max="14" width="3" style="22" bestFit="1" customWidth="1"/>
    <col min="15" max="15" width="73" style="22" bestFit="1" customWidth="1"/>
    <col min="16" max="16" width="15" style="3" bestFit="1" customWidth="1"/>
    <col min="17" max="16384" width="9.140625" style="3"/>
  </cols>
  <sheetData>
    <row r="1" spans="1:15" s="1" customFormat="1">
      <c r="A1" s="12" t="s">
        <v>4</v>
      </c>
      <c r="B1" s="241" t="s">
        <v>5</v>
      </c>
      <c r="C1" s="239"/>
      <c r="D1" s="240"/>
      <c r="E1" s="241" t="s">
        <v>6</v>
      </c>
      <c r="F1" s="239"/>
      <c r="G1" s="240"/>
      <c r="H1" s="241" t="s">
        <v>7</v>
      </c>
      <c r="I1" s="239"/>
      <c r="J1" s="240"/>
      <c r="K1" s="242" t="s">
        <v>97</v>
      </c>
      <c r="L1" s="243"/>
      <c r="M1" s="20" t="s">
        <v>98</v>
      </c>
      <c r="N1" s="20"/>
      <c r="O1" s="23" t="s">
        <v>90</v>
      </c>
    </row>
    <row r="2" spans="1:15" s="1" customFormat="1">
      <c r="A2" s="12"/>
      <c r="B2" s="29" t="s">
        <v>95</v>
      </c>
      <c r="C2" s="1" t="s">
        <v>96</v>
      </c>
      <c r="D2" s="12" t="s">
        <v>92</v>
      </c>
      <c r="E2" s="29" t="s">
        <v>95</v>
      </c>
      <c r="F2" s="2" t="s">
        <v>96</v>
      </c>
      <c r="G2" s="12" t="s">
        <v>92</v>
      </c>
      <c r="H2" s="29" t="s">
        <v>95</v>
      </c>
      <c r="I2" s="2" t="s">
        <v>96</v>
      </c>
      <c r="J2" s="12" t="s">
        <v>92</v>
      </c>
      <c r="K2" s="44" t="s">
        <v>6</v>
      </c>
      <c r="L2" s="45" t="s">
        <v>7</v>
      </c>
      <c r="M2" s="20"/>
      <c r="N2" s="20"/>
      <c r="O2" s="23"/>
    </row>
    <row r="3" spans="1:15" s="8" customFormat="1">
      <c r="A3" s="13" t="str">
        <f ca="1">Summary!A1</f>
        <v>Status as of 8/22/13</v>
      </c>
      <c r="B3" s="31"/>
      <c r="C3" s="9"/>
      <c r="D3" s="13"/>
      <c r="E3" s="31"/>
      <c r="F3" s="9"/>
      <c r="G3" s="13"/>
      <c r="H3" s="31"/>
      <c r="I3" s="9"/>
      <c r="J3" s="13"/>
      <c r="K3" s="46"/>
      <c r="L3" s="47"/>
      <c r="M3" s="21"/>
      <c r="N3" s="21"/>
      <c r="O3" s="24"/>
    </row>
    <row r="4" spans="1:15" s="10" customFormat="1">
      <c r="A4" s="14" t="s">
        <v>52</v>
      </c>
      <c r="B4" s="33">
        <v>1</v>
      </c>
      <c r="C4" s="28">
        <v>0</v>
      </c>
      <c r="D4" s="14"/>
      <c r="E4" s="33">
        <v>0.5</v>
      </c>
      <c r="F4" s="28">
        <v>0.5</v>
      </c>
      <c r="G4" s="14"/>
      <c r="H4" s="33">
        <v>1</v>
      </c>
      <c r="I4" s="28">
        <v>0</v>
      </c>
      <c r="J4" s="14" t="s">
        <v>94</v>
      </c>
      <c r="K4" s="35"/>
      <c r="L4" s="15"/>
      <c r="M4" s="7"/>
      <c r="N4" s="7"/>
      <c r="O4" s="7"/>
    </row>
    <row r="5" spans="1:15" s="10" customFormat="1">
      <c r="A5" s="14" t="s">
        <v>53</v>
      </c>
      <c r="B5" s="33">
        <v>1.5</v>
      </c>
      <c r="C5" s="28">
        <v>1.5</v>
      </c>
      <c r="D5" s="14"/>
      <c r="E5" s="33">
        <v>1</v>
      </c>
      <c r="F5" s="28">
        <v>1</v>
      </c>
      <c r="G5" s="14"/>
      <c r="H5" s="33">
        <v>1</v>
      </c>
      <c r="I5" s="28">
        <v>1</v>
      </c>
      <c r="J5" s="14" t="s">
        <v>94</v>
      </c>
      <c r="K5" s="35"/>
      <c r="L5" s="15"/>
      <c r="M5" s="7"/>
      <c r="N5" s="7" t="s">
        <v>152</v>
      </c>
      <c r="O5" s="7" t="s">
        <v>125</v>
      </c>
    </row>
    <row r="6" spans="1:15" s="10" customFormat="1">
      <c r="A6" s="14" t="s">
        <v>198</v>
      </c>
      <c r="B6" s="33"/>
      <c r="C6" s="28"/>
      <c r="D6" s="14"/>
      <c r="E6" s="33">
        <v>0.3</v>
      </c>
      <c r="F6" s="28">
        <v>0.3</v>
      </c>
      <c r="G6" s="14" t="s">
        <v>104</v>
      </c>
      <c r="H6" s="33">
        <v>0.3</v>
      </c>
      <c r="I6" s="28">
        <v>0.3</v>
      </c>
      <c r="J6" s="14" t="s">
        <v>94</v>
      </c>
      <c r="K6" s="35"/>
      <c r="L6" s="15"/>
      <c r="M6" s="7"/>
      <c r="N6" s="7"/>
      <c r="O6" s="7"/>
    </row>
    <row r="7" spans="1:15" s="10" customFormat="1">
      <c r="A7" s="14" t="s">
        <v>123</v>
      </c>
      <c r="B7" s="33"/>
      <c r="C7" s="28"/>
      <c r="D7" s="14"/>
      <c r="E7" s="33"/>
      <c r="F7" s="28"/>
      <c r="G7" s="14"/>
      <c r="H7" s="33">
        <v>0.5</v>
      </c>
      <c r="I7" s="28">
        <v>0</v>
      </c>
      <c r="J7" s="14" t="s">
        <v>94</v>
      </c>
      <c r="K7" s="35"/>
      <c r="L7" s="15"/>
      <c r="M7" s="7"/>
      <c r="N7" s="7"/>
      <c r="O7" s="7" t="s">
        <v>126</v>
      </c>
    </row>
    <row r="8" spans="1:15" s="11" customFormat="1" ht="15.75" thickBot="1">
      <c r="A8" s="16"/>
      <c r="B8" s="39"/>
      <c r="D8" s="16"/>
      <c r="E8" s="39"/>
      <c r="G8" s="16"/>
      <c r="H8" s="39"/>
      <c r="J8" s="16"/>
      <c r="K8" s="48"/>
      <c r="L8" s="49"/>
      <c r="M8" s="40"/>
      <c r="N8" s="40"/>
      <c r="O8" s="40"/>
    </row>
    <row r="9" spans="1:15" ht="15.75" thickTop="1">
      <c r="A9" s="17" t="s">
        <v>101</v>
      </c>
      <c r="B9" s="37">
        <f>SUM(B4:B8)</f>
        <v>2.5</v>
      </c>
      <c r="C9" s="4">
        <f>SUM(C4:C8)</f>
        <v>1.5</v>
      </c>
      <c r="E9" s="37">
        <f>SUM(E4:E8)</f>
        <v>1.8</v>
      </c>
      <c r="F9" s="4">
        <f>SUM(F4:F8)</f>
        <v>1.8</v>
      </c>
      <c r="H9" s="37">
        <f>SUM(H4:H8)</f>
        <v>2.8</v>
      </c>
      <c r="I9" s="4">
        <f>SUM(I4:I8)</f>
        <v>1.3</v>
      </c>
      <c r="K9" s="50">
        <f>E9*B11</f>
        <v>0.54</v>
      </c>
      <c r="L9" s="51">
        <f>H9*B11</f>
        <v>0.84</v>
      </c>
      <c r="M9" s="22">
        <f>(E9+H9)*B12</f>
        <v>1.38</v>
      </c>
      <c r="O9" s="22" t="s">
        <v>153</v>
      </c>
    </row>
    <row r="11" spans="1:15">
      <c r="A11" s="17" t="s">
        <v>38</v>
      </c>
      <c r="B11" s="37">
        <v>0.3</v>
      </c>
    </row>
    <row r="12" spans="1:15">
      <c r="A12" s="17" t="s">
        <v>99</v>
      </c>
      <c r="B12" s="3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dimension ref="A1:O16"/>
  <sheetViews>
    <sheetView workbookViewId="0">
      <selection activeCell="F11" sqref="F11"/>
    </sheetView>
  </sheetViews>
  <sheetFormatPr defaultRowHeight="15"/>
  <cols>
    <col min="1" max="1" width="46.5703125" style="17" bestFit="1" customWidth="1"/>
    <col min="2" max="2" width="5.140625" style="37" bestFit="1" customWidth="1"/>
    <col min="3" max="3" width="5" style="4" bestFit="1" customWidth="1"/>
    <col min="4" max="4" width="5.28515625" style="17" bestFit="1" customWidth="1"/>
    <col min="5" max="5" width="5.140625" style="37" bestFit="1" customWidth="1"/>
    <col min="6" max="6" width="5" style="4" bestFit="1" customWidth="1"/>
    <col min="7" max="7" width="5.28515625" style="17" bestFit="1" customWidth="1"/>
    <col min="8" max="8" width="5.140625" style="37" bestFit="1" customWidth="1"/>
    <col min="9" max="9" width="5" style="4" bestFit="1" customWidth="1"/>
    <col min="10" max="10" width="5.28515625" style="17" bestFit="1" customWidth="1"/>
    <col min="11" max="11" width="7.28515625" style="37" bestFit="1" customWidth="1"/>
    <col min="12" max="12" width="5" style="17" bestFit="1" customWidth="1"/>
    <col min="13" max="13" width="4" style="22" bestFit="1" customWidth="1"/>
    <col min="14" max="14" width="5.7109375" style="22" customWidth="1"/>
    <col min="15" max="15" width="73" style="6" bestFit="1" customWidth="1"/>
    <col min="16" max="16384" width="9.140625" style="3"/>
  </cols>
  <sheetData>
    <row r="1" spans="1:15" s="1" customFormat="1">
      <c r="A1" s="12" t="s">
        <v>4</v>
      </c>
      <c r="B1" s="241" t="s">
        <v>5</v>
      </c>
      <c r="C1" s="239"/>
      <c r="D1" s="240"/>
      <c r="E1" s="241" t="s">
        <v>6</v>
      </c>
      <c r="F1" s="239"/>
      <c r="G1" s="240"/>
      <c r="H1" s="241" t="s">
        <v>7</v>
      </c>
      <c r="I1" s="239"/>
      <c r="J1" s="240"/>
      <c r="K1" s="241" t="s">
        <v>97</v>
      </c>
      <c r="L1" s="240"/>
      <c r="M1" s="20" t="s">
        <v>98</v>
      </c>
      <c r="N1" s="20"/>
      <c r="O1" s="1" t="s">
        <v>90</v>
      </c>
    </row>
    <row r="2" spans="1:15" s="1" customFormat="1">
      <c r="A2" s="12"/>
      <c r="B2" s="29" t="s">
        <v>95</v>
      </c>
      <c r="C2" s="1" t="s">
        <v>96</v>
      </c>
      <c r="D2" s="12" t="s">
        <v>92</v>
      </c>
      <c r="E2" s="29" t="s">
        <v>95</v>
      </c>
      <c r="F2" s="1" t="s">
        <v>96</v>
      </c>
      <c r="G2" s="12" t="s">
        <v>92</v>
      </c>
      <c r="H2" s="29" t="s">
        <v>95</v>
      </c>
      <c r="I2" s="1" t="s">
        <v>96</v>
      </c>
      <c r="J2" s="12" t="s">
        <v>92</v>
      </c>
      <c r="K2" s="29" t="s">
        <v>6</v>
      </c>
      <c r="L2" s="12" t="s">
        <v>7</v>
      </c>
      <c r="M2" s="20"/>
      <c r="N2" s="20"/>
    </row>
    <row r="3" spans="1:15" s="8" customFormat="1">
      <c r="A3" s="13" t="str">
        <f ca="1">Summary!A1</f>
        <v>Status as of 8/22/13</v>
      </c>
      <c r="B3" s="31"/>
      <c r="C3" s="9"/>
      <c r="D3" s="13"/>
      <c r="E3" s="31"/>
      <c r="F3" s="9"/>
      <c r="G3" s="13"/>
      <c r="H3" s="31"/>
      <c r="I3" s="9"/>
      <c r="J3" s="13"/>
      <c r="K3" s="31"/>
      <c r="L3" s="13"/>
      <c r="M3" s="21"/>
      <c r="N3" s="21"/>
    </row>
    <row r="4" spans="1:15" s="10" customFormat="1">
      <c r="A4" s="14" t="s">
        <v>41</v>
      </c>
      <c r="B4" s="33">
        <v>0.1</v>
      </c>
      <c r="C4" s="28">
        <v>0.1</v>
      </c>
      <c r="D4" s="14"/>
      <c r="E4" s="33">
        <v>0</v>
      </c>
      <c r="F4" s="28">
        <v>0</v>
      </c>
      <c r="G4" s="14"/>
      <c r="H4" s="33">
        <v>0.4</v>
      </c>
      <c r="I4" s="28">
        <v>0.4</v>
      </c>
      <c r="J4" s="14" t="s">
        <v>94</v>
      </c>
      <c r="K4" s="33"/>
      <c r="L4" s="14"/>
      <c r="M4" s="7"/>
      <c r="N4" s="7"/>
      <c r="O4" s="41"/>
    </row>
    <row r="5" spans="1:15" s="10" customFormat="1">
      <c r="A5" s="14" t="s">
        <v>42</v>
      </c>
      <c r="B5" s="33">
        <v>0.1</v>
      </c>
      <c r="C5" s="28">
        <v>0.1</v>
      </c>
      <c r="D5" s="14"/>
      <c r="E5" s="33"/>
      <c r="F5" s="28"/>
      <c r="G5" s="14"/>
      <c r="H5" s="33">
        <v>0.1</v>
      </c>
      <c r="I5" s="28">
        <v>0.1</v>
      </c>
      <c r="J5" s="14" t="s">
        <v>94</v>
      </c>
      <c r="K5" s="33"/>
      <c r="L5" s="14"/>
      <c r="M5" s="7"/>
      <c r="N5" s="7"/>
      <c r="O5" s="41"/>
    </row>
    <row r="6" spans="1:15" s="10" customFormat="1">
      <c r="A6" s="14" t="s">
        <v>43</v>
      </c>
      <c r="B6" s="33">
        <v>0.2</v>
      </c>
      <c r="C6" s="28">
        <v>0.2</v>
      </c>
      <c r="D6" s="14"/>
      <c r="E6" s="33">
        <v>0.2</v>
      </c>
      <c r="F6" s="28">
        <v>0.2</v>
      </c>
      <c r="G6" s="14"/>
      <c r="H6" s="33">
        <v>0.5</v>
      </c>
      <c r="I6" s="28">
        <v>0.5</v>
      </c>
      <c r="J6" s="14" t="s">
        <v>94</v>
      </c>
      <c r="K6" s="33"/>
      <c r="L6" s="14"/>
      <c r="M6" s="7"/>
      <c r="N6" s="7"/>
      <c r="O6" s="41" t="s">
        <v>44</v>
      </c>
    </row>
    <row r="7" spans="1:15" s="10" customFormat="1">
      <c r="A7" s="14" t="s">
        <v>45</v>
      </c>
      <c r="B7" s="33">
        <v>0.3</v>
      </c>
      <c r="C7" s="28">
        <v>0.3</v>
      </c>
      <c r="D7" s="14"/>
      <c r="E7" s="33">
        <v>1.5</v>
      </c>
      <c r="F7" s="28">
        <v>1.5</v>
      </c>
      <c r="G7" s="14"/>
      <c r="H7" s="33">
        <v>0.4</v>
      </c>
      <c r="I7" s="28">
        <v>0.4</v>
      </c>
      <c r="J7" s="14" t="s">
        <v>94</v>
      </c>
      <c r="K7" s="33"/>
      <c r="L7" s="14"/>
      <c r="M7" s="7"/>
      <c r="N7" s="7"/>
      <c r="O7" s="41"/>
    </row>
    <row r="8" spans="1:15" s="10" customFormat="1">
      <c r="A8" s="14" t="s">
        <v>46</v>
      </c>
      <c r="B8" s="33">
        <v>0.2</v>
      </c>
      <c r="C8" s="28">
        <v>0.2</v>
      </c>
      <c r="D8" s="14"/>
      <c r="E8" s="33">
        <v>0.7</v>
      </c>
      <c r="F8" s="28">
        <v>0.7</v>
      </c>
      <c r="G8" s="14"/>
      <c r="H8" s="33">
        <v>0.6</v>
      </c>
      <c r="I8" s="28">
        <v>0.6</v>
      </c>
      <c r="J8" s="14" t="s">
        <v>94</v>
      </c>
      <c r="K8" s="33"/>
      <c r="L8" s="14"/>
      <c r="M8" s="7"/>
      <c r="N8" s="7"/>
      <c r="O8" s="41"/>
    </row>
    <row r="9" spans="1:15" s="10" customFormat="1">
      <c r="A9" s="14" t="s">
        <v>47</v>
      </c>
      <c r="B9" s="33">
        <v>0.2</v>
      </c>
      <c r="C9" s="28">
        <v>0.2</v>
      </c>
      <c r="D9" s="14"/>
      <c r="E9" s="33">
        <v>0.6</v>
      </c>
      <c r="F9" s="28">
        <v>0.6</v>
      </c>
      <c r="G9" s="14"/>
      <c r="H9" s="33">
        <v>2</v>
      </c>
      <c r="I9" s="28">
        <v>2</v>
      </c>
      <c r="J9" s="14" t="s">
        <v>94</v>
      </c>
      <c r="K9" s="33"/>
      <c r="L9" s="14"/>
      <c r="M9" s="7"/>
      <c r="N9" s="7"/>
      <c r="O9" s="41"/>
    </row>
    <row r="10" spans="1:15" s="10" customFormat="1">
      <c r="A10" s="14" t="s">
        <v>48</v>
      </c>
      <c r="B10" s="33">
        <v>1.2</v>
      </c>
      <c r="C10" s="28">
        <v>1.2</v>
      </c>
      <c r="D10" s="14"/>
      <c r="E10" s="33">
        <v>0.9</v>
      </c>
      <c r="F10" s="28">
        <v>0.9</v>
      </c>
      <c r="G10" s="14"/>
      <c r="H10" s="33">
        <v>0.1</v>
      </c>
      <c r="I10" s="28">
        <v>0.1</v>
      </c>
      <c r="J10" s="14" t="s">
        <v>94</v>
      </c>
      <c r="K10" s="33"/>
      <c r="L10" s="14"/>
      <c r="M10" s="7"/>
      <c r="N10" s="7"/>
      <c r="O10" s="41"/>
    </row>
    <row r="11" spans="1:15" s="10" customFormat="1">
      <c r="A11" s="14" t="s">
        <v>199</v>
      </c>
      <c r="B11" s="33">
        <v>2</v>
      </c>
      <c r="C11" s="28">
        <v>2</v>
      </c>
      <c r="D11" s="14" t="s">
        <v>109</v>
      </c>
      <c r="E11" s="33">
        <v>0.5</v>
      </c>
      <c r="F11" s="28">
        <v>0.5</v>
      </c>
      <c r="G11" s="14"/>
      <c r="H11" s="33">
        <v>2.5</v>
      </c>
      <c r="I11" s="28">
        <v>2.5</v>
      </c>
      <c r="J11" s="14"/>
      <c r="K11" s="33"/>
      <c r="L11" s="14"/>
      <c r="M11" s="7"/>
      <c r="N11" s="7"/>
      <c r="O11" s="41"/>
    </row>
    <row r="12" spans="1:15" s="26" customFormat="1" ht="15.75" thickBot="1">
      <c r="A12" s="25"/>
      <c r="B12" s="42"/>
      <c r="C12" s="36"/>
      <c r="D12" s="25"/>
      <c r="E12" s="42"/>
      <c r="F12" s="36"/>
      <c r="G12" s="25"/>
      <c r="H12" s="42"/>
      <c r="I12" s="36"/>
      <c r="J12" s="25"/>
      <c r="K12" s="42"/>
      <c r="L12" s="25"/>
      <c r="M12" s="27"/>
      <c r="N12" s="27"/>
      <c r="O12" s="43"/>
    </row>
    <row r="13" spans="1:15" ht="15.75" thickTop="1">
      <c r="A13" s="17" t="s">
        <v>101</v>
      </c>
      <c r="B13" s="37">
        <f>SUM(B4:B12)</f>
        <v>4.3</v>
      </c>
      <c r="C13" s="5">
        <f>SUM(C4:C12)</f>
        <v>4.3</v>
      </c>
      <c r="E13" s="37">
        <f>SUM(E4:E12)</f>
        <v>4.4000000000000004</v>
      </c>
      <c r="F13" s="5">
        <f>SUM(F4:F12)</f>
        <v>4.4000000000000004</v>
      </c>
      <c r="H13" s="37">
        <f>SUM(H4:H12)</f>
        <v>6.6</v>
      </c>
      <c r="I13" s="5">
        <f>SUM(I4:I12)</f>
        <v>6.6</v>
      </c>
      <c r="K13" s="37">
        <f>E13*B15</f>
        <v>1.32</v>
      </c>
      <c r="L13" s="17">
        <f>H13*B15</f>
        <v>1.9799999999999998</v>
      </c>
      <c r="M13" s="22">
        <f>(E13+H13)*B16</f>
        <v>3.3</v>
      </c>
      <c r="O13" s="22" t="s">
        <v>153</v>
      </c>
    </row>
    <row r="14" spans="1:15">
      <c r="C14" s="5"/>
      <c r="F14" s="5"/>
      <c r="I14" s="5"/>
    </row>
    <row r="15" spans="1:15">
      <c r="A15" s="17" t="s">
        <v>38</v>
      </c>
      <c r="B15" s="37">
        <v>0.3</v>
      </c>
    </row>
    <row r="16" spans="1:15">
      <c r="A16" s="17" t="s">
        <v>99</v>
      </c>
      <c r="B16" s="3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dimension ref="A1:O29"/>
  <sheetViews>
    <sheetView workbookViewId="0">
      <selection activeCell="I16" sqref="I16"/>
    </sheetView>
  </sheetViews>
  <sheetFormatPr defaultColWidth="4" defaultRowHeight="15"/>
  <cols>
    <col min="1" max="1" width="46.28515625" style="17" bestFit="1" customWidth="1"/>
    <col min="2" max="2" width="5.140625" style="37" bestFit="1" customWidth="1"/>
    <col min="3" max="3" width="5" style="4" bestFit="1" customWidth="1"/>
    <col min="4" max="4" width="5.28515625" style="17" bestFit="1" customWidth="1"/>
    <col min="5" max="5" width="5.140625" style="37" bestFit="1" customWidth="1"/>
    <col min="6" max="6" width="5" style="4" bestFit="1" customWidth="1"/>
    <col min="7" max="7" width="5.28515625" style="17" bestFit="1" customWidth="1"/>
    <col min="8" max="8" width="5.140625" style="37" bestFit="1" customWidth="1"/>
    <col min="9" max="9" width="5" style="4" bestFit="1" customWidth="1"/>
    <col min="10" max="10" width="5.28515625" style="17" bestFit="1" customWidth="1"/>
    <col min="11" max="11" width="7.28515625" style="37" bestFit="1" customWidth="1"/>
    <col min="12" max="12" width="4" style="17" customWidth="1"/>
    <col min="13" max="13" width="6" style="22" bestFit="1" customWidth="1"/>
    <col min="14" max="14" width="7.140625" style="38" bestFit="1" customWidth="1"/>
    <col min="15" max="15" width="73" style="22" bestFit="1" customWidth="1"/>
    <col min="16" max="16384" width="4" style="3"/>
  </cols>
  <sheetData>
    <row r="1" spans="1:15" s="1" customFormat="1">
      <c r="A1" s="12" t="s">
        <v>4</v>
      </c>
      <c r="B1" s="241" t="s">
        <v>5</v>
      </c>
      <c r="C1" s="239"/>
      <c r="D1" s="240"/>
      <c r="E1" s="241" t="s">
        <v>6</v>
      </c>
      <c r="F1" s="239"/>
      <c r="G1" s="240"/>
      <c r="H1" s="241" t="s">
        <v>7</v>
      </c>
      <c r="I1" s="239"/>
      <c r="J1" s="240"/>
      <c r="K1" s="241" t="s">
        <v>97</v>
      </c>
      <c r="L1" s="240"/>
      <c r="M1" s="20" t="s">
        <v>98</v>
      </c>
      <c r="N1" s="30"/>
      <c r="O1" s="23" t="s">
        <v>90</v>
      </c>
    </row>
    <row r="2" spans="1:15" s="1" customFormat="1">
      <c r="A2" s="12"/>
      <c r="B2" s="29" t="s">
        <v>95</v>
      </c>
      <c r="C2" s="1" t="s">
        <v>96</v>
      </c>
      <c r="D2" s="12" t="s">
        <v>92</v>
      </c>
      <c r="E2" s="29" t="s">
        <v>95</v>
      </c>
      <c r="F2" s="1" t="s">
        <v>96</v>
      </c>
      <c r="G2" s="12" t="s">
        <v>92</v>
      </c>
      <c r="H2" s="29" t="s">
        <v>95</v>
      </c>
      <c r="I2" s="1" t="s">
        <v>96</v>
      </c>
      <c r="J2" s="12" t="s">
        <v>92</v>
      </c>
      <c r="K2" s="29" t="s">
        <v>6</v>
      </c>
      <c r="L2" s="12" t="s">
        <v>7</v>
      </c>
      <c r="M2" s="20"/>
      <c r="N2" s="30"/>
      <c r="O2" s="23"/>
    </row>
    <row r="3" spans="1:15" s="8" customFormat="1">
      <c r="A3" s="13" t="str">
        <f ca="1">Summary!A1</f>
        <v>Status as of 8/22/13</v>
      </c>
      <c r="B3" s="31"/>
      <c r="C3" s="9"/>
      <c r="D3" s="13"/>
      <c r="E3" s="31"/>
      <c r="F3" s="9"/>
      <c r="G3" s="13"/>
      <c r="H3" s="31"/>
      <c r="I3" s="9"/>
      <c r="J3" s="13"/>
      <c r="K3" s="31"/>
      <c r="L3" s="13"/>
      <c r="M3" s="21"/>
      <c r="N3" s="32"/>
      <c r="O3" s="24"/>
    </row>
    <row r="4" spans="1:15" s="10" customFormat="1">
      <c r="A4" s="14" t="s">
        <v>26</v>
      </c>
      <c r="B4" s="33">
        <v>1</v>
      </c>
      <c r="C4" s="28">
        <v>1</v>
      </c>
      <c r="D4" s="14"/>
      <c r="E4" s="33">
        <v>1</v>
      </c>
      <c r="F4" s="28">
        <v>1</v>
      </c>
      <c r="G4" s="14"/>
      <c r="H4" s="33">
        <v>0.5</v>
      </c>
      <c r="I4" s="28">
        <v>0.5</v>
      </c>
      <c r="J4" s="14" t="s">
        <v>94</v>
      </c>
      <c r="K4" s="33"/>
      <c r="L4" s="14"/>
      <c r="M4" s="7"/>
      <c r="N4" s="34"/>
      <c r="O4" s="7"/>
    </row>
    <row r="5" spans="1:15" s="10" customFormat="1">
      <c r="A5" s="14" t="s">
        <v>27</v>
      </c>
      <c r="B5" s="33">
        <v>0.1</v>
      </c>
      <c r="C5" s="28">
        <v>0.1</v>
      </c>
      <c r="D5" s="14"/>
      <c r="E5" s="33">
        <v>0</v>
      </c>
      <c r="F5" s="28">
        <v>0</v>
      </c>
      <c r="G5" s="14"/>
      <c r="H5" s="33">
        <v>0.3</v>
      </c>
      <c r="I5" s="28">
        <v>0.3</v>
      </c>
      <c r="J5" s="14" t="s">
        <v>94</v>
      </c>
      <c r="K5" s="33"/>
      <c r="L5" s="14"/>
      <c r="M5" s="7"/>
      <c r="N5" s="34"/>
      <c r="O5" s="7"/>
    </row>
    <row r="6" spans="1:15" s="10" customFormat="1">
      <c r="A6" s="14" t="s">
        <v>28</v>
      </c>
      <c r="B6" s="33">
        <v>1.5</v>
      </c>
      <c r="C6" s="28">
        <v>1.5</v>
      </c>
      <c r="D6" s="14"/>
      <c r="E6" s="33">
        <v>0.4</v>
      </c>
      <c r="F6" s="28">
        <v>0.4</v>
      </c>
      <c r="G6" s="14"/>
      <c r="H6" s="33">
        <v>0.6</v>
      </c>
      <c r="I6" s="28">
        <v>0.6</v>
      </c>
      <c r="J6" s="14" t="s">
        <v>94</v>
      </c>
      <c r="K6" s="33"/>
      <c r="L6" s="14"/>
      <c r="M6" s="7"/>
      <c r="N6" s="34"/>
      <c r="O6" s="7"/>
    </row>
    <row r="7" spans="1:15" s="10" customFormat="1">
      <c r="A7" s="14" t="s">
        <v>29</v>
      </c>
      <c r="B7" s="33">
        <v>0</v>
      </c>
      <c r="C7" s="28">
        <v>0</v>
      </c>
      <c r="D7" s="14"/>
      <c r="E7" s="33">
        <v>0.3</v>
      </c>
      <c r="F7" s="28">
        <v>0.3</v>
      </c>
      <c r="G7" s="14"/>
      <c r="H7" s="33">
        <v>0</v>
      </c>
      <c r="I7" s="28">
        <v>0</v>
      </c>
      <c r="J7" s="14" t="s">
        <v>94</v>
      </c>
      <c r="K7" s="33"/>
      <c r="L7" s="14"/>
      <c r="M7" s="7"/>
      <c r="N7" s="34"/>
      <c r="O7" s="7"/>
    </row>
    <row r="8" spans="1:15" s="10" customFormat="1">
      <c r="A8" s="14" t="s">
        <v>30</v>
      </c>
      <c r="B8" s="33">
        <v>0.3</v>
      </c>
      <c r="C8" s="28">
        <v>0</v>
      </c>
      <c r="D8" s="14"/>
      <c r="E8" s="33">
        <v>0.2</v>
      </c>
      <c r="F8" s="28">
        <v>0.2</v>
      </c>
      <c r="G8" s="14"/>
      <c r="H8" s="33">
        <v>0.8</v>
      </c>
      <c r="I8" s="28">
        <v>0</v>
      </c>
      <c r="J8" s="14" t="s">
        <v>94</v>
      </c>
      <c r="K8" s="33"/>
      <c r="L8" s="14"/>
      <c r="M8" s="7"/>
      <c r="N8" s="34"/>
      <c r="O8" s="7"/>
    </row>
    <row r="9" spans="1:15" s="10" customFormat="1">
      <c r="A9" s="14" t="s">
        <v>31</v>
      </c>
      <c r="B9" s="33">
        <v>2</v>
      </c>
      <c r="C9" s="28">
        <v>2</v>
      </c>
      <c r="D9" s="14"/>
      <c r="E9" s="33">
        <v>3</v>
      </c>
      <c r="F9" s="28">
        <v>3</v>
      </c>
      <c r="G9" s="14"/>
      <c r="H9" s="33">
        <v>4</v>
      </c>
      <c r="I9" s="28">
        <v>4</v>
      </c>
      <c r="J9" s="14" t="s">
        <v>94</v>
      </c>
      <c r="K9" s="33"/>
      <c r="L9" s="14"/>
      <c r="M9" s="7"/>
      <c r="N9" s="34"/>
      <c r="O9" s="7"/>
    </row>
    <row r="10" spans="1:15" s="10" customFormat="1">
      <c r="A10" s="14" t="s">
        <v>32</v>
      </c>
      <c r="B10" s="33">
        <v>0.2</v>
      </c>
      <c r="C10" s="28">
        <v>0.2</v>
      </c>
      <c r="D10" s="14"/>
      <c r="E10" s="33">
        <v>0</v>
      </c>
      <c r="F10" s="28">
        <v>0</v>
      </c>
      <c r="G10" s="14"/>
      <c r="H10" s="33">
        <v>0.3</v>
      </c>
      <c r="I10" s="28">
        <v>0.3</v>
      </c>
      <c r="J10" s="14" t="s">
        <v>94</v>
      </c>
      <c r="K10" s="33"/>
      <c r="L10" s="14"/>
      <c r="M10" s="7"/>
      <c r="N10" s="34"/>
      <c r="O10" s="7"/>
    </row>
    <row r="11" spans="1:15" s="10" customFormat="1">
      <c r="A11" s="14" t="s">
        <v>33</v>
      </c>
      <c r="B11" s="33">
        <v>0.5</v>
      </c>
      <c r="C11" s="28">
        <v>0.5</v>
      </c>
      <c r="D11" s="14"/>
      <c r="E11" s="33">
        <v>0</v>
      </c>
      <c r="F11" s="28">
        <v>0</v>
      </c>
      <c r="G11" s="14"/>
      <c r="H11" s="33">
        <v>0.1</v>
      </c>
      <c r="I11" s="28">
        <v>0.1</v>
      </c>
      <c r="J11" s="14" t="s">
        <v>94</v>
      </c>
      <c r="K11" s="33"/>
      <c r="L11" s="14"/>
      <c r="M11" s="7"/>
      <c r="N11" s="34"/>
      <c r="O11" s="7"/>
    </row>
    <row r="12" spans="1:15" s="10" customFormat="1">
      <c r="A12" s="14" t="s">
        <v>36</v>
      </c>
      <c r="B12" s="33">
        <v>1.2</v>
      </c>
      <c r="C12" s="28">
        <v>1.2</v>
      </c>
      <c r="D12" s="14"/>
      <c r="E12" s="33">
        <v>1.5</v>
      </c>
      <c r="F12" s="28">
        <v>1.5</v>
      </c>
      <c r="G12" s="14"/>
      <c r="H12" s="33">
        <v>1.5</v>
      </c>
      <c r="I12" s="28">
        <v>1.5</v>
      </c>
      <c r="J12" s="14" t="s">
        <v>94</v>
      </c>
      <c r="K12" s="33"/>
      <c r="L12" s="14"/>
      <c r="M12" s="7"/>
      <c r="N12" s="34"/>
      <c r="O12" s="7"/>
    </row>
    <row r="13" spans="1:15" s="10" customFormat="1">
      <c r="A13" s="14" t="s">
        <v>122</v>
      </c>
      <c r="B13" s="33">
        <v>0</v>
      </c>
      <c r="C13" s="28">
        <v>0</v>
      </c>
      <c r="D13" s="14"/>
      <c r="E13" s="33">
        <v>0</v>
      </c>
      <c r="F13" s="28">
        <v>0</v>
      </c>
      <c r="G13" s="14"/>
      <c r="H13" s="33">
        <v>0</v>
      </c>
      <c r="I13" s="28">
        <v>0</v>
      </c>
      <c r="J13" s="14" t="s">
        <v>94</v>
      </c>
      <c r="K13" s="33"/>
      <c r="L13" s="14"/>
      <c r="M13" s="7"/>
      <c r="N13" s="34"/>
      <c r="O13" s="7"/>
    </row>
    <row r="14" spans="1:15" s="10" customFormat="1">
      <c r="A14" s="14" t="s">
        <v>34</v>
      </c>
      <c r="B14" s="33">
        <v>1.75</v>
      </c>
      <c r="C14" s="28">
        <v>1.75</v>
      </c>
      <c r="D14" s="14"/>
      <c r="E14" s="33">
        <v>3</v>
      </c>
      <c r="F14" s="28">
        <v>3</v>
      </c>
      <c r="G14" s="14"/>
      <c r="H14" s="33">
        <v>3</v>
      </c>
      <c r="I14" s="28">
        <v>3</v>
      </c>
      <c r="J14" s="14" t="s">
        <v>94</v>
      </c>
      <c r="K14" s="33"/>
      <c r="L14" s="14"/>
      <c r="M14" s="7"/>
      <c r="N14" s="34"/>
      <c r="O14" s="7"/>
    </row>
    <row r="15" spans="1:15" s="10" customFormat="1">
      <c r="A15" s="14" t="s">
        <v>35</v>
      </c>
      <c r="B15" s="33">
        <v>0.75</v>
      </c>
      <c r="C15" s="28">
        <v>0.75</v>
      </c>
      <c r="D15" s="14"/>
      <c r="E15" s="33">
        <v>2</v>
      </c>
      <c r="F15" s="28">
        <v>2</v>
      </c>
      <c r="G15" s="14"/>
      <c r="H15" s="33">
        <v>3</v>
      </c>
      <c r="I15" s="28">
        <v>1</v>
      </c>
      <c r="J15" s="14" t="s">
        <v>94</v>
      </c>
      <c r="K15" s="33"/>
      <c r="L15" s="14"/>
      <c r="M15" s="7"/>
      <c r="N15" s="34"/>
      <c r="O15" s="7"/>
    </row>
    <row r="16" spans="1:15" s="10" customFormat="1">
      <c r="A16" s="14" t="s">
        <v>10</v>
      </c>
      <c r="B16" s="33">
        <v>0</v>
      </c>
      <c r="C16" s="28">
        <v>0</v>
      </c>
      <c r="D16" s="14"/>
      <c r="E16" s="33">
        <v>0</v>
      </c>
      <c r="F16" s="28">
        <v>0</v>
      </c>
      <c r="G16" s="14"/>
      <c r="H16" s="33">
        <v>0</v>
      </c>
      <c r="I16" s="28">
        <v>0.2</v>
      </c>
      <c r="J16" s="14" t="s">
        <v>94</v>
      </c>
      <c r="K16" s="33"/>
      <c r="L16" s="14"/>
      <c r="M16" s="7"/>
      <c r="N16" s="34" t="s">
        <v>232</v>
      </c>
      <c r="O16" s="7" t="s">
        <v>231</v>
      </c>
    </row>
    <row r="17" spans="1:15" s="10" customFormat="1">
      <c r="A17" s="14" t="s">
        <v>37</v>
      </c>
      <c r="B17" s="33">
        <v>0.7</v>
      </c>
      <c r="C17" s="28">
        <v>0.7</v>
      </c>
      <c r="D17" s="14"/>
      <c r="E17" s="33">
        <v>3</v>
      </c>
      <c r="F17" s="28">
        <v>3</v>
      </c>
      <c r="G17" s="14"/>
      <c r="H17" s="33">
        <v>0.4</v>
      </c>
      <c r="I17" s="28">
        <v>0.4</v>
      </c>
      <c r="J17" s="14" t="s">
        <v>94</v>
      </c>
      <c r="K17" s="33"/>
      <c r="L17" s="14"/>
      <c r="M17" s="7"/>
      <c r="N17" s="34"/>
      <c r="O17" s="7"/>
    </row>
    <row r="18" spans="1:15" s="10" customFormat="1">
      <c r="A18" s="14" t="s">
        <v>39</v>
      </c>
      <c r="B18" s="33">
        <v>0.4</v>
      </c>
      <c r="C18" s="28">
        <v>0.4</v>
      </c>
      <c r="D18" s="14"/>
      <c r="E18" s="33">
        <v>0.2</v>
      </c>
      <c r="F18" s="28">
        <v>0.2</v>
      </c>
      <c r="G18" s="14"/>
      <c r="H18" s="33">
        <v>0.5</v>
      </c>
      <c r="I18" s="28">
        <v>0.5</v>
      </c>
      <c r="J18" s="14" t="s">
        <v>94</v>
      </c>
      <c r="K18" s="33"/>
      <c r="L18" s="14"/>
      <c r="M18" s="7"/>
      <c r="N18" s="34"/>
      <c r="O18" s="7"/>
    </row>
    <row r="19" spans="1:15" s="10" customFormat="1">
      <c r="A19" s="14" t="s">
        <v>40</v>
      </c>
      <c r="B19" s="33">
        <v>0.5</v>
      </c>
      <c r="C19" s="28">
        <v>0.5</v>
      </c>
      <c r="D19" s="14"/>
      <c r="E19" s="33">
        <v>0.5</v>
      </c>
      <c r="F19" s="28">
        <v>0.5</v>
      </c>
      <c r="G19" s="14"/>
      <c r="H19" s="33">
        <v>1.5</v>
      </c>
      <c r="I19" s="28">
        <v>0.5</v>
      </c>
      <c r="J19" s="14" t="s">
        <v>94</v>
      </c>
      <c r="K19" s="33"/>
      <c r="L19" s="14"/>
      <c r="M19" s="7"/>
      <c r="N19" s="34"/>
      <c r="O19" s="7" t="s">
        <v>160</v>
      </c>
    </row>
    <row r="20" spans="1:15" s="10" customFormat="1">
      <c r="A20" s="14" t="s">
        <v>54</v>
      </c>
      <c r="B20" s="33">
        <v>1</v>
      </c>
      <c r="C20" s="28">
        <v>1</v>
      </c>
      <c r="D20" s="14"/>
      <c r="E20" s="33">
        <v>2</v>
      </c>
      <c r="F20" s="28">
        <v>2</v>
      </c>
      <c r="G20" s="14"/>
      <c r="H20" s="33">
        <v>3</v>
      </c>
      <c r="I20" s="28">
        <v>3</v>
      </c>
      <c r="J20" s="14" t="s">
        <v>94</v>
      </c>
      <c r="K20" s="33"/>
      <c r="L20" s="14"/>
      <c r="M20" s="7"/>
      <c r="N20" s="34"/>
      <c r="O20" s="7"/>
    </row>
    <row r="21" spans="1:15" s="10" customFormat="1">
      <c r="A21" s="14" t="s">
        <v>124</v>
      </c>
      <c r="B21" s="33">
        <v>2</v>
      </c>
      <c r="C21" s="28">
        <v>0</v>
      </c>
      <c r="D21" s="14" t="s">
        <v>109</v>
      </c>
      <c r="E21" s="33">
        <v>2</v>
      </c>
      <c r="F21" s="28">
        <v>2</v>
      </c>
      <c r="G21" s="14" t="s">
        <v>104</v>
      </c>
      <c r="H21" s="33">
        <v>3</v>
      </c>
      <c r="I21" s="28">
        <v>3</v>
      </c>
      <c r="J21" s="14" t="s">
        <v>94</v>
      </c>
      <c r="K21" s="33"/>
      <c r="L21" s="14"/>
      <c r="M21" s="7"/>
      <c r="N21" s="57">
        <v>41501</v>
      </c>
      <c r="O21" s="7" t="s">
        <v>152</v>
      </c>
    </row>
    <row r="22" spans="1:15" s="10" customFormat="1">
      <c r="A22" s="14" t="s">
        <v>201</v>
      </c>
      <c r="B22" s="33">
        <v>2</v>
      </c>
      <c r="C22" s="28">
        <v>0</v>
      </c>
      <c r="D22" s="14" t="s">
        <v>109</v>
      </c>
      <c r="E22" s="33">
        <v>2</v>
      </c>
      <c r="F22" s="28">
        <v>2</v>
      </c>
      <c r="G22" s="14"/>
      <c r="H22" s="33">
        <v>3</v>
      </c>
      <c r="I22" s="28">
        <v>0</v>
      </c>
      <c r="J22" s="14" t="s">
        <v>94</v>
      </c>
      <c r="K22" s="33"/>
      <c r="L22" s="14"/>
      <c r="M22" s="7"/>
      <c r="N22" s="57">
        <v>41501</v>
      </c>
      <c r="O22" s="6"/>
    </row>
    <row r="23" spans="1:15" s="10" customFormat="1">
      <c r="A23" s="14" t="s">
        <v>202</v>
      </c>
      <c r="B23" s="33">
        <v>2</v>
      </c>
      <c r="C23" s="28">
        <v>0</v>
      </c>
      <c r="D23" s="14" t="s">
        <v>109</v>
      </c>
      <c r="E23" s="33">
        <v>2</v>
      </c>
      <c r="F23" s="28">
        <v>2</v>
      </c>
      <c r="G23" s="14"/>
      <c r="H23" s="33">
        <v>2</v>
      </c>
      <c r="I23" s="28">
        <v>0.2</v>
      </c>
      <c r="J23" s="14" t="s">
        <v>94</v>
      </c>
      <c r="K23" s="33"/>
      <c r="L23" s="14"/>
      <c r="M23" s="7"/>
      <c r="N23" s="57">
        <v>41501</v>
      </c>
      <c r="O23" s="6"/>
    </row>
    <row r="24" spans="1:15" s="10" customFormat="1">
      <c r="A24" s="14"/>
      <c r="B24" s="33"/>
      <c r="C24" s="28"/>
      <c r="D24" s="14"/>
      <c r="E24" s="33"/>
      <c r="F24" s="28"/>
      <c r="G24" s="14"/>
      <c r="H24" s="33"/>
      <c r="I24" s="28"/>
      <c r="J24" s="14"/>
      <c r="K24" s="33"/>
      <c r="L24" s="14"/>
      <c r="M24" s="7"/>
      <c r="N24" s="34"/>
      <c r="O24" s="7"/>
    </row>
    <row r="25" spans="1:15" s="11" customFormat="1" ht="15.75" thickBot="1">
      <c r="A25" s="16"/>
      <c r="B25" s="39"/>
      <c r="D25" s="16"/>
      <c r="E25" s="39"/>
      <c r="G25" s="16"/>
      <c r="H25" s="39"/>
      <c r="J25" s="16"/>
      <c r="K25" s="39"/>
      <c r="L25" s="16"/>
      <c r="M25" s="40"/>
      <c r="N25" s="56"/>
      <c r="O25" s="40"/>
    </row>
    <row r="26" spans="1:15" ht="15.75" thickTop="1">
      <c r="A26" s="17" t="s">
        <v>101</v>
      </c>
      <c r="B26" s="37">
        <f>SUM(B4:B25)</f>
        <v>17.899999999999999</v>
      </c>
      <c r="C26" s="4">
        <f>SUM(C4:C25)</f>
        <v>11.6</v>
      </c>
      <c r="E26" s="37">
        <f>SUM(E4:E25)</f>
        <v>23.1</v>
      </c>
      <c r="F26" s="4">
        <f>SUM(F4:F25)</f>
        <v>23.1</v>
      </c>
      <c r="H26" s="37">
        <f>SUM(H4:H25)</f>
        <v>27.5</v>
      </c>
      <c r="I26" s="4">
        <f>SUM(I4:I25)</f>
        <v>19.099999999999998</v>
      </c>
      <c r="K26" s="37">
        <f>E26*B28</f>
        <v>6.9300000000000006</v>
      </c>
      <c r="L26" s="17">
        <f>H26*B28</f>
        <v>8.25</v>
      </c>
      <c r="M26" s="22">
        <f>(E26+H26)*B29</f>
        <v>15.18</v>
      </c>
      <c r="O26" s="22" t="s">
        <v>153</v>
      </c>
    </row>
    <row r="28" spans="1:15">
      <c r="A28" s="17" t="s">
        <v>38</v>
      </c>
      <c r="B28" s="37">
        <v>0.3</v>
      </c>
    </row>
    <row r="29" spans="1:15">
      <c r="A29" s="17" t="s">
        <v>99</v>
      </c>
      <c r="B29" s="37">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dimension ref="A1:O23"/>
  <sheetViews>
    <sheetView workbookViewId="0">
      <selection activeCell="G21" sqref="G21"/>
    </sheetView>
  </sheetViews>
  <sheetFormatPr defaultRowHeight="14.25"/>
  <cols>
    <col min="1" max="1" width="39.7109375" style="85" bestFit="1" customWidth="1"/>
    <col min="2" max="2" width="5.140625" style="86" bestFit="1" customWidth="1"/>
    <col min="3" max="3" width="5" style="90" bestFit="1" customWidth="1"/>
    <col min="4" max="4" width="5.28515625" style="85" bestFit="1" customWidth="1"/>
    <col min="5" max="5" width="5.140625" style="86" bestFit="1" customWidth="1"/>
    <col min="6" max="6" width="5" style="90" bestFit="1" customWidth="1"/>
    <col min="7" max="7" width="5.28515625" style="85" bestFit="1" customWidth="1"/>
    <col min="8" max="8" width="5.140625" style="86" bestFit="1" customWidth="1"/>
    <col min="9" max="9" width="5" style="90" bestFit="1" customWidth="1"/>
    <col min="10" max="10" width="5.28515625" style="85" bestFit="1" customWidth="1"/>
    <col min="11" max="11" width="7.28515625" style="86" bestFit="1" customWidth="1"/>
    <col min="12" max="12" width="3" style="85" bestFit="1" customWidth="1"/>
    <col min="13" max="13" width="6" style="89" bestFit="1" customWidth="1"/>
    <col min="14" max="14" width="3" style="97" bestFit="1" customWidth="1"/>
    <col min="15" max="15" width="73" style="88" bestFit="1" customWidth="1"/>
    <col min="16" max="16384" width="9.140625" style="98"/>
  </cols>
  <sheetData>
    <row r="1" spans="1:15" s="62" customFormat="1" ht="15">
      <c r="A1" s="58" t="s">
        <v>4</v>
      </c>
      <c r="B1" s="236" t="s">
        <v>5</v>
      </c>
      <c r="C1" s="237"/>
      <c r="D1" s="238"/>
      <c r="E1" s="236" t="s">
        <v>6</v>
      </c>
      <c r="F1" s="237"/>
      <c r="G1" s="238"/>
      <c r="H1" s="236" t="s">
        <v>7</v>
      </c>
      <c r="I1" s="237"/>
      <c r="J1" s="238"/>
      <c r="K1" s="236" t="s">
        <v>97</v>
      </c>
      <c r="L1" s="238"/>
      <c r="M1" s="59" t="s">
        <v>98</v>
      </c>
      <c r="N1" s="60"/>
      <c r="O1" s="61" t="s">
        <v>90</v>
      </c>
    </row>
    <row r="2" spans="1:15" s="62" customFormat="1" ht="15">
      <c r="A2" s="58"/>
      <c r="B2" s="63" t="s">
        <v>95</v>
      </c>
      <c r="C2" s="62" t="s">
        <v>96</v>
      </c>
      <c r="D2" s="58" t="s">
        <v>92</v>
      </c>
      <c r="E2" s="63" t="s">
        <v>95</v>
      </c>
      <c r="F2" s="62" t="s">
        <v>96</v>
      </c>
      <c r="G2" s="58" t="s">
        <v>92</v>
      </c>
      <c r="H2" s="63" t="s">
        <v>95</v>
      </c>
      <c r="I2" s="62" t="s">
        <v>96</v>
      </c>
      <c r="J2" s="58" t="s">
        <v>92</v>
      </c>
      <c r="K2" s="63" t="s">
        <v>6</v>
      </c>
      <c r="L2" s="58" t="s">
        <v>7</v>
      </c>
      <c r="M2" s="59"/>
      <c r="N2" s="60"/>
      <c r="O2" s="61"/>
    </row>
    <row r="3" spans="1:15" s="70" customFormat="1" ht="15">
      <c r="A3" s="64" t="str">
        <f ca="1">Summary!A1</f>
        <v>Status as of 8/22/13</v>
      </c>
      <c r="B3" s="65"/>
      <c r="C3" s="66"/>
      <c r="D3" s="64"/>
      <c r="E3" s="65"/>
      <c r="F3" s="66"/>
      <c r="G3" s="64"/>
      <c r="H3" s="65"/>
      <c r="I3" s="66"/>
      <c r="J3" s="64"/>
      <c r="K3" s="65"/>
      <c r="L3" s="64"/>
      <c r="M3" s="67"/>
      <c r="N3" s="68"/>
      <c r="O3" s="69"/>
    </row>
    <row r="4" spans="1:15" s="77" customFormat="1">
      <c r="A4" s="71"/>
      <c r="B4" s="72"/>
      <c r="C4" s="73"/>
      <c r="D4" s="71"/>
      <c r="E4" s="72"/>
      <c r="F4" s="73"/>
      <c r="G4" s="71"/>
      <c r="H4" s="72"/>
      <c r="I4" s="73"/>
      <c r="J4" s="71"/>
      <c r="K4" s="72"/>
      <c r="L4" s="71"/>
      <c r="M4" s="74"/>
      <c r="N4" s="75"/>
      <c r="O4" s="76"/>
    </row>
    <row r="5" spans="1:15" s="77" customFormat="1">
      <c r="A5" s="71" t="s">
        <v>53</v>
      </c>
      <c r="B5" s="72">
        <v>1.5</v>
      </c>
      <c r="C5" s="73">
        <v>1.5</v>
      </c>
      <c r="D5" s="71"/>
      <c r="E5" s="72">
        <v>1</v>
      </c>
      <c r="F5" s="73">
        <v>1</v>
      </c>
      <c r="G5" s="71"/>
      <c r="H5" s="72">
        <v>1</v>
      </c>
      <c r="I5" s="73">
        <v>1</v>
      </c>
      <c r="J5" s="71"/>
      <c r="K5" s="72"/>
      <c r="L5" s="71"/>
      <c r="M5" s="74"/>
      <c r="N5" s="75"/>
      <c r="O5" s="76"/>
    </row>
    <row r="6" spans="1:15" s="77" customFormat="1">
      <c r="A6" s="71" t="s">
        <v>54</v>
      </c>
      <c r="B6" s="72">
        <v>1</v>
      </c>
      <c r="C6" s="73">
        <v>1</v>
      </c>
      <c r="D6" s="71"/>
      <c r="E6" s="72">
        <v>1.5</v>
      </c>
      <c r="F6" s="73">
        <v>1.5</v>
      </c>
      <c r="G6" s="71"/>
      <c r="H6" s="72">
        <v>1</v>
      </c>
      <c r="I6" s="73">
        <v>1</v>
      </c>
      <c r="J6" s="71"/>
      <c r="K6" s="72"/>
      <c r="L6" s="71"/>
      <c r="M6" s="74"/>
      <c r="N6" s="75"/>
      <c r="O6" s="76"/>
    </row>
    <row r="7" spans="1:15" s="83" customFormat="1">
      <c r="A7" s="78" t="s">
        <v>151</v>
      </c>
      <c r="B7" s="79">
        <v>4</v>
      </c>
      <c r="C7" s="73">
        <v>4</v>
      </c>
      <c r="D7" s="78" t="s">
        <v>114</v>
      </c>
      <c r="E7" s="79">
        <v>5</v>
      </c>
      <c r="F7" s="73">
        <v>5</v>
      </c>
      <c r="G7" s="78" t="s">
        <v>104</v>
      </c>
      <c r="H7" s="79"/>
      <c r="I7" s="73"/>
      <c r="J7" s="78"/>
      <c r="K7" s="79"/>
      <c r="L7" s="78"/>
      <c r="M7" s="80"/>
      <c r="N7" s="81" t="s">
        <v>152</v>
      </c>
      <c r="O7" s="82"/>
    </row>
    <row r="8" spans="1:15" s="83" customFormat="1">
      <c r="A8" s="78" t="s">
        <v>158</v>
      </c>
      <c r="B8" s="79">
        <v>6</v>
      </c>
      <c r="C8" s="73">
        <v>6</v>
      </c>
      <c r="D8" s="78"/>
      <c r="E8" s="79">
        <v>14</v>
      </c>
      <c r="F8" s="73">
        <v>14</v>
      </c>
      <c r="G8" s="78"/>
      <c r="H8" s="79">
        <v>3</v>
      </c>
      <c r="I8" s="73">
        <v>3</v>
      </c>
      <c r="J8" s="78"/>
      <c r="K8" s="79"/>
      <c r="L8" s="78"/>
      <c r="M8" s="80"/>
      <c r="N8" s="81" t="s">
        <v>152</v>
      </c>
      <c r="O8" s="82" t="s">
        <v>159</v>
      </c>
    </row>
    <row r="9" spans="1:15" s="77" customFormat="1">
      <c r="A9" s="71" t="s">
        <v>21</v>
      </c>
      <c r="B9" s="72">
        <v>8</v>
      </c>
      <c r="C9" s="73">
        <v>8</v>
      </c>
      <c r="D9" s="71"/>
      <c r="E9" s="72">
        <v>4</v>
      </c>
      <c r="F9" s="73">
        <v>4</v>
      </c>
      <c r="G9" s="71"/>
      <c r="H9" s="72">
        <v>5</v>
      </c>
      <c r="I9" s="73">
        <v>5</v>
      </c>
      <c r="J9" s="71"/>
      <c r="K9" s="72"/>
      <c r="L9" s="71"/>
      <c r="M9" s="76"/>
      <c r="N9" s="74" t="s">
        <v>152</v>
      </c>
      <c r="O9" s="84" t="s">
        <v>59</v>
      </c>
    </row>
    <row r="10" spans="1:15" s="90" customFormat="1">
      <c r="A10" s="85" t="s">
        <v>238</v>
      </c>
      <c r="B10" s="86"/>
      <c r="C10" s="87"/>
      <c r="D10" s="85"/>
      <c r="E10" s="86">
        <v>2</v>
      </c>
      <c r="F10" s="87">
        <v>2</v>
      </c>
      <c r="G10" s="85" t="s">
        <v>102</v>
      </c>
      <c r="H10" s="86"/>
      <c r="I10" s="87"/>
      <c r="J10" s="85"/>
      <c r="K10" s="86"/>
      <c r="L10" s="85"/>
      <c r="M10" s="88"/>
      <c r="N10" s="89"/>
      <c r="O10" s="84" t="s">
        <v>239</v>
      </c>
    </row>
    <row r="11" spans="1:15" s="90" customFormat="1">
      <c r="A11" s="85" t="s">
        <v>244</v>
      </c>
      <c r="B11" s="86"/>
      <c r="C11" s="87"/>
      <c r="D11" s="85"/>
      <c r="E11" s="86">
        <v>2</v>
      </c>
      <c r="F11" s="87">
        <v>2</v>
      </c>
      <c r="G11" s="85" t="s">
        <v>102</v>
      </c>
      <c r="H11" s="86"/>
      <c r="I11" s="87"/>
      <c r="J11" s="85"/>
      <c r="K11" s="86"/>
      <c r="L11" s="85"/>
      <c r="M11" s="88"/>
      <c r="N11" s="89"/>
      <c r="O11" s="84" t="s">
        <v>246</v>
      </c>
    </row>
    <row r="12" spans="1:15" s="90" customFormat="1">
      <c r="A12" s="85" t="s">
        <v>245</v>
      </c>
      <c r="B12" s="86"/>
      <c r="C12" s="87"/>
      <c r="D12" s="85"/>
      <c r="E12" s="86"/>
      <c r="F12" s="87"/>
      <c r="G12" s="85"/>
      <c r="H12" s="86"/>
      <c r="I12" s="87"/>
      <c r="J12" s="85"/>
      <c r="K12" s="86"/>
      <c r="L12" s="85"/>
      <c r="M12" s="88"/>
      <c r="N12" s="89"/>
      <c r="O12" s="84" t="s">
        <v>247</v>
      </c>
    </row>
    <row r="13" spans="1:15" s="90" customFormat="1">
      <c r="A13" s="85" t="s">
        <v>240</v>
      </c>
      <c r="B13" s="86"/>
      <c r="C13" s="87"/>
      <c r="D13" s="85"/>
      <c r="E13" s="86"/>
      <c r="F13" s="87"/>
      <c r="G13" s="85"/>
      <c r="H13" s="86"/>
      <c r="I13" s="87"/>
      <c r="J13" s="85"/>
      <c r="K13" s="86"/>
      <c r="L13" s="85"/>
      <c r="M13" s="88"/>
      <c r="N13" s="89"/>
      <c r="O13" s="84"/>
    </row>
    <row r="14" spans="1:15" s="90" customFormat="1">
      <c r="A14" s="85" t="s">
        <v>241</v>
      </c>
      <c r="B14" s="86"/>
      <c r="C14" s="87"/>
      <c r="D14" s="85"/>
      <c r="E14" s="86"/>
      <c r="F14" s="87"/>
      <c r="G14" s="85"/>
      <c r="H14" s="86"/>
      <c r="I14" s="87"/>
      <c r="J14" s="85"/>
      <c r="K14" s="86"/>
      <c r="L14" s="85"/>
      <c r="M14" s="88"/>
      <c r="N14" s="89"/>
      <c r="O14" s="84"/>
    </row>
    <row r="15" spans="1:15" s="90" customFormat="1">
      <c r="A15" s="85" t="s">
        <v>242</v>
      </c>
      <c r="B15" s="86"/>
      <c r="C15" s="87"/>
      <c r="D15" s="85"/>
      <c r="E15" s="86"/>
      <c r="F15" s="87"/>
      <c r="G15" s="85"/>
      <c r="H15" s="86"/>
      <c r="I15" s="87"/>
      <c r="J15" s="85"/>
      <c r="K15" s="86"/>
      <c r="L15" s="85"/>
      <c r="M15" s="88"/>
      <c r="N15" s="89"/>
      <c r="O15" s="84"/>
    </row>
    <row r="16" spans="1:15" s="90" customFormat="1">
      <c r="A16" s="85" t="s">
        <v>243</v>
      </c>
      <c r="B16" s="86"/>
      <c r="C16" s="87"/>
      <c r="D16" s="85"/>
      <c r="E16" s="86"/>
      <c r="F16" s="87"/>
      <c r="G16" s="85"/>
      <c r="H16" s="86"/>
      <c r="I16" s="87"/>
      <c r="J16" s="85"/>
      <c r="K16" s="86"/>
      <c r="L16" s="85"/>
      <c r="M16" s="88"/>
      <c r="N16" s="89"/>
      <c r="O16" s="84"/>
    </row>
    <row r="17" spans="1:15" s="90" customFormat="1">
      <c r="A17" s="85"/>
      <c r="B17" s="86"/>
      <c r="C17" s="87"/>
      <c r="D17" s="85"/>
      <c r="E17" s="86"/>
      <c r="F17" s="87"/>
      <c r="G17" s="85"/>
      <c r="H17" s="86"/>
      <c r="I17" s="87"/>
      <c r="J17" s="85"/>
      <c r="K17" s="86"/>
      <c r="L17" s="85"/>
      <c r="M17" s="88"/>
      <c r="N17" s="89"/>
      <c r="O17" s="84"/>
    </row>
    <row r="18" spans="1:15" s="90" customFormat="1">
      <c r="A18" s="85"/>
      <c r="B18" s="86"/>
      <c r="C18" s="87"/>
      <c r="D18" s="85"/>
      <c r="E18" s="86"/>
      <c r="F18" s="87"/>
      <c r="G18" s="85"/>
      <c r="H18" s="86"/>
      <c r="I18" s="87"/>
      <c r="J18" s="85"/>
      <c r="K18" s="86"/>
      <c r="L18" s="85"/>
      <c r="M18" s="88"/>
      <c r="N18" s="89"/>
      <c r="O18" s="84"/>
    </row>
    <row r="19" spans="1:15" s="93" customFormat="1" ht="15" thickBot="1">
      <c r="A19" s="91"/>
      <c r="B19" s="92"/>
      <c r="D19" s="91"/>
      <c r="E19" s="92"/>
      <c r="G19" s="91"/>
      <c r="H19" s="92"/>
      <c r="J19" s="91"/>
      <c r="K19" s="92"/>
      <c r="L19" s="91"/>
      <c r="M19" s="94"/>
      <c r="N19" s="95"/>
      <c r="O19" s="96"/>
    </row>
    <row r="20" spans="1:15" ht="15" thickTop="1">
      <c r="A20" s="85" t="s">
        <v>101</v>
      </c>
      <c r="B20" s="86">
        <f>SUM(B4:B9)</f>
        <v>20.5</v>
      </c>
      <c r="C20" s="90">
        <f>SUM(C4:C9)</f>
        <v>20.5</v>
      </c>
      <c r="E20" s="86">
        <f>SUM(E4:E11)</f>
        <v>29.5</v>
      </c>
      <c r="F20" s="90">
        <f>SUM(F4:F11)</f>
        <v>29.5</v>
      </c>
      <c r="H20" s="86">
        <f>SUM(H4:H9)</f>
        <v>10</v>
      </c>
      <c r="I20" s="90">
        <f>SUM(I4:I9)</f>
        <v>10</v>
      </c>
      <c r="K20" s="86">
        <f>E20*B22</f>
        <v>8.85</v>
      </c>
      <c r="L20" s="85">
        <f>H20*B22</f>
        <v>3</v>
      </c>
      <c r="M20" s="89">
        <f>(E20+H20)*B23</f>
        <v>11.85</v>
      </c>
      <c r="O20" s="88" t="s">
        <v>153</v>
      </c>
    </row>
    <row r="22" spans="1:15">
      <c r="A22" s="85" t="s">
        <v>38</v>
      </c>
      <c r="B22" s="86">
        <v>0.3</v>
      </c>
    </row>
    <row r="23" spans="1:15">
      <c r="A23" s="85" t="s">
        <v>99</v>
      </c>
      <c r="B23" s="86">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dimension ref="A1:O39"/>
  <sheetViews>
    <sheetView workbookViewId="0">
      <selection activeCell="O40" sqref="O40"/>
    </sheetView>
  </sheetViews>
  <sheetFormatPr defaultRowHeight="14.25"/>
  <cols>
    <col min="1" max="1" width="26.7109375" style="159" bestFit="1" customWidth="1"/>
    <col min="2" max="2" width="5.140625" style="86" bestFit="1" customWidth="1"/>
    <col min="3" max="3" width="5" style="90" bestFit="1" customWidth="1"/>
    <col min="4" max="4" width="5.7109375" style="85" bestFit="1" customWidth="1"/>
    <col min="5" max="5" width="5.140625" style="86" bestFit="1" customWidth="1"/>
    <col min="6" max="6" width="5" style="90" bestFit="1" customWidth="1"/>
    <col min="7" max="7" width="5.28515625" style="85" bestFit="1" customWidth="1"/>
    <col min="8" max="8" width="5.140625" style="86" bestFit="1" customWidth="1"/>
    <col min="9" max="9" width="5" style="90" bestFit="1" customWidth="1"/>
    <col min="10" max="10" width="5.28515625" style="85" bestFit="1" customWidth="1"/>
    <col min="11" max="11" width="7.28515625" style="86" bestFit="1" customWidth="1"/>
    <col min="12" max="12" width="4" style="85" bestFit="1" customWidth="1"/>
    <col min="13" max="13" width="4" style="88" bestFit="1" customWidth="1"/>
    <col min="14" max="14" width="3" style="97" bestFit="1" customWidth="1"/>
    <col min="15" max="15" width="96.85546875" style="88" bestFit="1" customWidth="1"/>
    <col min="16" max="16384" width="9.140625" style="98"/>
  </cols>
  <sheetData>
    <row r="1" spans="1:15" s="62" customFormat="1" ht="15">
      <c r="A1" s="148" t="s">
        <v>4</v>
      </c>
      <c r="B1" s="236" t="s">
        <v>5</v>
      </c>
      <c r="C1" s="237"/>
      <c r="D1" s="238"/>
      <c r="E1" s="236" t="s">
        <v>6</v>
      </c>
      <c r="F1" s="237"/>
      <c r="G1" s="238"/>
      <c r="H1" s="236" t="s">
        <v>7</v>
      </c>
      <c r="I1" s="237"/>
      <c r="J1" s="238"/>
      <c r="K1" s="236" t="s">
        <v>97</v>
      </c>
      <c r="L1" s="238"/>
      <c r="M1" s="60" t="s">
        <v>98</v>
      </c>
      <c r="N1" s="60"/>
      <c r="O1" s="61" t="s">
        <v>90</v>
      </c>
    </row>
    <row r="2" spans="1:15" s="62" customFormat="1" ht="15">
      <c r="A2" s="148"/>
      <c r="B2" s="63" t="s">
        <v>95</v>
      </c>
      <c r="C2" s="62" t="s">
        <v>96</v>
      </c>
      <c r="D2" s="58" t="s">
        <v>92</v>
      </c>
      <c r="E2" s="63" t="s">
        <v>95</v>
      </c>
      <c r="F2" s="62" t="s">
        <v>96</v>
      </c>
      <c r="G2" s="58" t="s">
        <v>92</v>
      </c>
      <c r="H2" s="63" t="s">
        <v>95</v>
      </c>
      <c r="I2" s="62" t="s">
        <v>96</v>
      </c>
      <c r="J2" s="58" t="s">
        <v>92</v>
      </c>
      <c r="K2" s="63" t="s">
        <v>6</v>
      </c>
      <c r="L2" s="58" t="s">
        <v>7</v>
      </c>
      <c r="M2" s="60"/>
      <c r="N2" s="60"/>
      <c r="O2" s="61"/>
    </row>
    <row r="3" spans="1:15" s="70" customFormat="1" ht="15">
      <c r="A3" s="149" t="str">
        <f ca="1">Summary!A1</f>
        <v>Status as of 8/22/13</v>
      </c>
      <c r="B3" s="65"/>
      <c r="C3" s="66"/>
      <c r="D3" s="109"/>
      <c r="E3" s="108"/>
      <c r="F3" s="66"/>
      <c r="G3" s="109"/>
      <c r="H3" s="108"/>
      <c r="I3" s="66"/>
      <c r="J3" s="109"/>
      <c r="K3" s="65"/>
      <c r="L3" s="64"/>
      <c r="M3" s="68"/>
      <c r="N3" s="68"/>
      <c r="O3" s="69"/>
    </row>
    <row r="4" spans="1:15" s="77" customFormat="1" ht="15">
      <c r="A4" s="150" t="s">
        <v>138</v>
      </c>
      <c r="B4" s="72">
        <v>1</v>
      </c>
      <c r="C4" s="113">
        <v>1</v>
      </c>
      <c r="D4" s="78" t="s">
        <v>114</v>
      </c>
      <c r="E4" s="79">
        <v>3</v>
      </c>
      <c r="F4" s="113">
        <v>3</v>
      </c>
      <c r="G4" s="78" t="s">
        <v>114</v>
      </c>
      <c r="H4" s="79"/>
      <c r="I4" s="113"/>
      <c r="J4" s="78"/>
      <c r="K4" s="72"/>
      <c r="L4" s="71"/>
      <c r="M4" s="76"/>
      <c r="N4" s="75"/>
      <c r="O4" s="76"/>
    </row>
    <row r="5" spans="1:15" s="77" customFormat="1" ht="57.75">
      <c r="A5" s="150" t="s">
        <v>140</v>
      </c>
      <c r="B5" s="72">
        <v>3</v>
      </c>
      <c r="C5" s="113">
        <v>3</v>
      </c>
      <c r="D5" s="78" t="s">
        <v>141</v>
      </c>
      <c r="E5" s="79">
        <v>3</v>
      </c>
      <c r="F5" s="113">
        <v>3</v>
      </c>
      <c r="G5" s="78" t="s">
        <v>104</v>
      </c>
      <c r="H5" s="79">
        <v>3</v>
      </c>
      <c r="I5" s="113">
        <v>3</v>
      </c>
      <c r="J5" s="78" t="s">
        <v>104</v>
      </c>
      <c r="K5" s="72"/>
      <c r="L5" s="71"/>
      <c r="M5" s="76"/>
      <c r="N5" s="75" t="s">
        <v>152</v>
      </c>
      <c r="O5" s="151" t="s">
        <v>147</v>
      </c>
    </row>
    <row r="6" spans="1:15" s="77" customFormat="1" ht="15">
      <c r="A6" s="150" t="s">
        <v>22</v>
      </c>
      <c r="B6" s="72">
        <v>2</v>
      </c>
      <c r="C6" s="113">
        <v>2</v>
      </c>
      <c r="D6" s="78" t="s">
        <v>114</v>
      </c>
      <c r="E6" s="79">
        <v>3</v>
      </c>
      <c r="F6" s="113">
        <v>3</v>
      </c>
      <c r="G6" s="78" t="s">
        <v>104</v>
      </c>
      <c r="H6" s="79"/>
      <c r="I6" s="113"/>
      <c r="J6" s="78"/>
      <c r="K6" s="72"/>
      <c r="L6" s="71"/>
      <c r="M6" s="76"/>
      <c r="N6" s="75" t="s">
        <v>152</v>
      </c>
      <c r="O6" s="151" t="s">
        <v>146</v>
      </c>
    </row>
    <row r="7" spans="1:15" s="77" customFormat="1" ht="15">
      <c r="A7" s="150" t="s">
        <v>23</v>
      </c>
      <c r="B7" s="72">
        <v>1</v>
      </c>
      <c r="C7" s="113">
        <v>1</v>
      </c>
      <c r="D7" s="78" t="s">
        <v>114</v>
      </c>
      <c r="E7" s="79">
        <v>2</v>
      </c>
      <c r="F7" s="113">
        <v>2</v>
      </c>
      <c r="G7" s="78" t="s">
        <v>104</v>
      </c>
      <c r="H7" s="79"/>
      <c r="I7" s="113"/>
      <c r="J7" s="78"/>
      <c r="K7" s="72"/>
      <c r="L7" s="71"/>
      <c r="M7" s="76"/>
      <c r="N7" s="75" t="s">
        <v>152</v>
      </c>
      <c r="O7" s="152" t="s">
        <v>156</v>
      </c>
    </row>
    <row r="8" spans="1:15" s="77" customFormat="1" ht="15">
      <c r="A8" s="150" t="s">
        <v>25</v>
      </c>
      <c r="B8" s="72">
        <v>4</v>
      </c>
      <c r="C8" s="113">
        <v>4</v>
      </c>
      <c r="D8" s="78" t="s">
        <v>114</v>
      </c>
      <c r="E8" s="79">
        <v>8</v>
      </c>
      <c r="F8" s="113">
        <v>8</v>
      </c>
      <c r="G8" s="78" t="s">
        <v>104</v>
      </c>
      <c r="H8" s="79"/>
      <c r="I8" s="113"/>
      <c r="J8" s="78"/>
      <c r="K8" s="72"/>
      <c r="L8" s="71"/>
      <c r="M8" s="76"/>
      <c r="N8" s="75" t="s">
        <v>152</v>
      </c>
      <c r="O8" s="151" t="s">
        <v>248</v>
      </c>
    </row>
    <row r="9" spans="1:15" s="77" customFormat="1" ht="15">
      <c r="A9" s="150" t="s">
        <v>144</v>
      </c>
      <c r="B9" s="72"/>
      <c r="C9" s="113"/>
      <c r="D9" s="78" t="s">
        <v>104</v>
      </c>
      <c r="E9" s="79"/>
      <c r="F9" s="113"/>
      <c r="G9" s="78" t="s">
        <v>104</v>
      </c>
      <c r="H9" s="79"/>
      <c r="I9" s="113"/>
      <c r="J9" s="78" t="s">
        <v>104</v>
      </c>
      <c r="K9" s="72"/>
      <c r="L9" s="71"/>
      <c r="M9" s="76"/>
      <c r="N9" s="75" t="s">
        <v>152</v>
      </c>
      <c r="O9" s="76" t="s">
        <v>145</v>
      </c>
    </row>
    <row r="10" spans="1:15" s="77" customFormat="1" ht="15">
      <c r="A10" s="150"/>
      <c r="B10" s="72"/>
      <c r="C10" s="113"/>
      <c r="D10" s="78"/>
      <c r="E10" s="79"/>
      <c r="F10" s="113"/>
      <c r="G10" s="78"/>
      <c r="H10" s="79"/>
      <c r="I10" s="113"/>
      <c r="J10" s="78"/>
      <c r="K10" s="72"/>
      <c r="L10" s="71"/>
      <c r="M10" s="76"/>
      <c r="N10" s="75"/>
      <c r="O10" s="76"/>
    </row>
    <row r="11" spans="1:15" s="158" customFormat="1" ht="15.75" thickBot="1">
      <c r="A11" s="153"/>
      <c r="B11" s="154"/>
      <c r="C11" s="135"/>
      <c r="D11" s="115"/>
      <c r="E11" s="116"/>
      <c r="F11" s="135"/>
      <c r="G11" s="115"/>
      <c r="H11" s="116"/>
      <c r="I11" s="135"/>
      <c r="J11" s="115"/>
      <c r="K11" s="154"/>
      <c r="L11" s="155"/>
      <c r="M11" s="156"/>
      <c r="N11" s="157"/>
      <c r="O11" s="156"/>
    </row>
    <row r="12" spans="1:15" ht="15" thickTop="1">
      <c r="A12" s="159" t="s">
        <v>101</v>
      </c>
      <c r="B12" s="86">
        <f>SUM(B4:B11)</f>
        <v>11</v>
      </c>
      <c r="C12" s="90">
        <f>SUM(C4:C11)</f>
        <v>11</v>
      </c>
      <c r="E12" s="86">
        <f>SUM(E4:E11)</f>
        <v>19</v>
      </c>
      <c r="F12" s="90">
        <f>SUM(F4:F11)</f>
        <v>19</v>
      </c>
      <c r="H12" s="86">
        <f>SUM(H4:H11)</f>
        <v>3</v>
      </c>
      <c r="I12" s="90">
        <f>SUM(I4:I11)</f>
        <v>3</v>
      </c>
      <c r="K12" s="86">
        <f>E12*B14</f>
        <v>5.7</v>
      </c>
      <c r="L12" s="85">
        <f>H12*B14</f>
        <v>0.89999999999999991</v>
      </c>
      <c r="M12" s="88">
        <f>(E12+H12)*B15</f>
        <v>6.6</v>
      </c>
      <c r="O12" s="88" t="s">
        <v>153</v>
      </c>
    </row>
    <row r="14" spans="1:15">
      <c r="A14" s="159" t="s">
        <v>38</v>
      </c>
      <c r="B14" s="86">
        <v>0.3</v>
      </c>
    </row>
    <row r="15" spans="1:15">
      <c r="A15" s="159" t="s">
        <v>99</v>
      </c>
      <c r="B15" s="86">
        <v>0.3</v>
      </c>
    </row>
    <row r="16" spans="1:15">
      <c r="O16" s="160" t="s">
        <v>157</v>
      </c>
    </row>
    <row r="17" spans="2:15">
      <c r="O17" s="160" t="s">
        <v>71</v>
      </c>
    </row>
    <row r="18" spans="2:15">
      <c r="O18" s="160" t="s">
        <v>72</v>
      </c>
    </row>
    <row r="19" spans="2:15">
      <c r="O19" s="160" t="s">
        <v>73</v>
      </c>
    </row>
    <row r="20" spans="2:15">
      <c r="O20" s="160" t="s">
        <v>74</v>
      </c>
    </row>
    <row r="21" spans="2:15">
      <c r="O21" s="160" t="s">
        <v>75</v>
      </c>
    </row>
    <row r="22" spans="2:15">
      <c r="O22" s="160" t="s">
        <v>76</v>
      </c>
    </row>
    <row r="23" spans="2:15">
      <c r="O23" s="161"/>
    </row>
    <row r="24" spans="2:15">
      <c r="O24" s="161" t="s">
        <v>148</v>
      </c>
    </row>
    <row r="25" spans="2:15">
      <c r="O25" s="161" t="s">
        <v>86</v>
      </c>
    </row>
    <row r="26" spans="2:15">
      <c r="O26" s="161" t="s">
        <v>87</v>
      </c>
    </row>
    <row r="27" spans="2:15">
      <c r="O27" s="161"/>
    </row>
    <row r="28" spans="2:15">
      <c r="B28" s="88"/>
      <c r="C28" s="162"/>
      <c r="D28" s="163"/>
      <c r="E28" s="164"/>
      <c r="F28" s="162"/>
      <c r="G28" s="163"/>
      <c r="H28" s="164"/>
      <c r="I28" s="165"/>
      <c r="O28" s="166" t="s">
        <v>149</v>
      </c>
    </row>
    <row r="29" spans="2:15">
      <c r="O29" s="166" t="s">
        <v>81</v>
      </c>
    </row>
    <row r="30" spans="2:15">
      <c r="O30" s="166" t="s">
        <v>82</v>
      </c>
    </row>
    <row r="31" spans="2:15">
      <c r="O31" s="166" t="s">
        <v>83</v>
      </c>
    </row>
    <row r="32" spans="2:15">
      <c r="O32" s="166" t="s">
        <v>84</v>
      </c>
    </row>
    <row r="33" spans="15:15">
      <c r="O33" s="166" t="s">
        <v>85</v>
      </c>
    </row>
    <row r="36" spans="15:15">
      <c r="O36" s="167" t="s">
        <v>77</v>
      </c>
    </row>
    <row r="37" spans="15:15">
      <c r="O37" s="167" t="s">
        <v>78</v>
      </c>
    </row>
    <row r="38" spans="15:15">
      <c r="O38" s="167" t="s">
        <v>79</v>
      </c>
    </row>
    <row r="39" spans="15:15">
      <c r="O39" s="167" t="s">
        <v>80</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dimension ref="A1:O17"/>
  <sheetViews>
    <sheetView workbookViewId="0">
      <selection activeCell="O18" sqref="O18"/>
    </sheetView>
  </sheetViews>
  <sheetFormatPr defaultColWidth="79.42578125" defaultRowHeight="14.25"/>
  <cols>
    <col min="1" max="1" width="32" style="138" bestFit="1" customWidth="1"/>
    <col min="2" max="2" width="5.140625" style="139" bestFit="1" customWidth="1"/>
    <col min="3" max="3" width="5" style="106" bestFit="1" customWidth="1"/>
    <col min="4" max="4" width="5.28515625" style="138" bestFit="1" customWidth="1"/>
    <col min="5" max="5" width="5.140625" style="139" bestFit="1" customWidth="1"/>
    <col min="6" max="6" width="5" style="106" bestFit="1" customWidth="1"/>
    <col min="7" max="7" width="5.28515625" style="138" bestFit="1" customWidth="1"/>
    <col min="8" max="8" width="5.140625" style="139" bestFit="1" customWidth="1"/>
    <col min="9" max="9" width="5" style="106" bestFit="1" customWidth="1"/>
    <col min="10" max="10" width="5.28515625" style="138" bestFit="1" customWidth="1"/>
    <col min="11" max="11" width="7.28515625" style="139" bestFit="1" customWidth="1"/>
    <col min="12" max="12" width="3" style="138" bestFit="1" customWidth="1"/>
    <col min="13" max="13" width="5" style="140" bestFit="1" customWidth="1"/>
    <col min="14" max="14" width="3" style="140" bestFit="1" customWidth="1"/>
    <col min="15" max="15" width="75" style="140" bestFit="1" customWidth="1"/>
    <col min="16" max="16384" width="79.42578125" style="142"/>
  </cols>
  <sheetData>
    <row r="1" spans="1:15" s="103" customFormat="1" ht="15">
      <c r="A1" s="101" t="s">
        <v>4</v>
      </c>
      <c r="B1" s="244" t="s">
        <v>5</v>
      </c>
      <c r="C1" s="245"/>
      <c r="D1" s="246"/>
      <c r="E1" s="244" t="s">
        <v>6</v>
      </c>
      <c r="F1" s="245"/>
      <c r="G1" s="246"/>
      <c r="H1" s="244" t="s">
        <v>7</v>
      </c>
      <c r="I1" s="245"/>
      <c r="J1" s="246"/>
      <c r="K1" s="244" t="s">
        <v>97</v>
      </c>
      <c r="L1" s="246"/>
      <c r="M1" s="105" t="s">
        <v>98</v>
      </c>
      <c r="N1" s="105"/>
      <c r="O1" s="130" t="s">
        <v>90</v>
      </c>
    </row>
    <row r="2" spans="1:15" s="103" customFormat="1" ht="15">
      <c r="A2" s="101"/>
      <c r="B2" s="102" t="s">
        <v>95</v>
      </c>
      <c r="C2" s="103" t="s">
        <v>96</v>
      </c>
      <c r="D2" s="101" t="s">
        <v>92</v>
      </c>
      <c r="E2" s="102" t="s">
        <v>95</v>
      </c>
      <c r="F2" s="103" t="s">
        <v>96</v>
      </c>
      <c r="G2" s="101" t="s">
        <v>92</v>
      </c>
      <c r="H2" s="102" t="s">
        <v>95</v>
      </c>
      <c r="I2" s="103" t="s">
        <v>96</v>
      </c>
      <c r="J2" s="101" t="s">
        <v>92</v>
      </c>
      <c r="K2" s="102" t="s">
        <v>6</v>
      </c>
      <c r="L2" s="101" t="s">
        <v>7</v>
      </c>
      <c r="M2" s="105"/>
      <c r="N2" s="105"/>
      <c r="O2" s="130"/>
    </row>
    <row r="3" spans="1:15" s="66" customFormat="1" ht="15">
      <c r="A3" s="109" t="str">
        <f ca="1">Summary!A1</f>
        <v>Status as of 8/22/13</v>
      </c>
      <c r="B3" s="108"/>
      <c r="D3" s="109"/>
      <c r="E3" s="108"/>
      <c r="G3" s="109"/>
      <c r="H3" s="108"/>
      <c r="J3" s="109"/>
      <c r="K3" s="108"/>
      <c r="L3" s="109"/>
      <c r="M3" s="111"/>
      <c r="N3" s="111"/>
      <c r="O3" s="131"/>
    </row>
    <row r="4" spans="1:15" s="83" customFormat="1" ht="15">
      <c r="A4" s="78" t="s">
        <v>56</v>
      </c>
      <c r="B4" s="79">
        <v>1</v>
      </c>
      <c r="C4" s="113">
        <v>1</v>
      </c>
      <c r="D4" s="78" t="s">
        <v>109</v>
      </c>
      <c r="E4" s="79">
        <v>1</v>
      </c>
      <c r="F4" s="113">
        <v>1</v>
      </c>
      <c r="G4" s="78"/>
      <c r="H4" s="79"/>
      <c r="I4" s="113"/>
      <c r="J4" s="78"/>
      <c r="K4" s="79"/>
      <c r="L4" s="78"/>
      <c r="M4" s="82"/>
      <c r="N4" s="82"/>
      <c r="O4" s="82"/>
    </row>
    <row r="5" spans="1:15" s="83" customFormat="1" ht="15">
      <c r="A5" s="78" t="s">
        <v>58</v>
      </c>
      <c r="B5" s="79">
        <v>3</v>
      </c>
      <c r="C5" s="113">
        <v>3</v>
      </c>
      <c r="D5" s="78" t="s">
        <v>109</v>
      </c>
      <c r="E5" s="79">
        <v>2</v>
      </c>
      <c r="F5" s="113">
        <v>2</v>
      </c>
      <c r="G5" s="78"/>
      <c r="H5" s="79"/>
      <c r="I5" s="113"/>
      <c r="J5" s="78"/>
      <c r="K5" s="79"/>
      <c r="L5" s="78"/>
      <c r="M5" s="82"/>
      <c r="N5" s="82"/>
      <c r="O5" s="82"/>
    </row>
    <row r="6" spans="1:15" s="83" customFormat="1" ht="15">
      <c r="A6" s="78" t="s">
        <v>57</v>
      </c>
      <c r="B6" s="79">
        <v>1</v>
      </c>
      <c r="C6" s="113">
        <v>1</v>
      </c>
      <c r="D6" s="78" t="s">
        <v>109</v>
      </c>
      <c r="E6" s="79">
        <v>1.5</v>
      </c>
      <c r="F6" s="113">
        <v>1.5</v>
      </c>
      <c r="G6" s="78"/>
      <c r="H6" s="79"/>
      <c r="I6" s="113"/>
      <c r="J6" s="78"/>
      <c r="K6" s="79"/>
      <c r="L6" s="78"/>
      <c r="M6" s="82"/>
      <c r="N6" s="82"/>
      <c r="O6" s="82"/>
    </row>
    <row r="7" spans="1:15" s="83" customFormat="1" ht="29.25">
      <c r="A7" s="78" t="s">
        <v>24</v>
      </c>
      <c r="B7" s="79">
        <v>5</v>
      </c>
      <c r="C7" s="113">
        <v>5</v>
      </c>
      <c r="D7" s="78" t="s">
        <v>114</v>
      </c>
      <c r="E7" s="79">
        <v>7</v>
      </c>
      <c r="F7" s="113">
        <v>7</v>
      </c>
      <c r="G7" s="78" t="s">
        <v>104</v>
      </c>
      <c r="H7" s="79">
        <v>0</v>
      </c>
      <c r="I7" s="113">
        <v>0</v>
      </c>
      <c r="J7" s="78" t="s">
        <v>139</v>
      </c>
      <c r="K7" s="79"/>
      <c r="L7" s="78"/>
      <c r="M7" s="82"/>
      <c r="N7" s="82" t="s">
        <v>152</v>
      </c>
      <c r="O7" s="132" t="s">
        <v>60</v>
      </c>
    </row>
    <row r="8" spans="1:15" s="83" customFormat="1" ht="15">
      <c r="A8" s="78"/>
      <c r="B8" s="79"/>
      <c r="C8" s="113"/>
      <c r="D8" s="78"/>
      <c r="E8" s="79"/>
      <c r="F8" s="113"/>
      <c r="G8" s="78"/>
      <c r="H8" s="79"/>
      <c r="I8" s="113"/>
      <c r="J8" s="78"/>
      <c r="K8" s="79"/>
      <c r="L8" s="78"/>
      <c r="M8" s="82"/>
      <c r="N8" s="82"/>
      <c r="O8" s="132"/>
    </row>
    <row r="9" spans="1:15" s="137" customFormat="1" ht="15.75" thickBot="1">
      <c r="A9" s="133"/>
      <c r="B9" s="134"/>
      <c r="C9" s="135"/>
      <c r="D9" s="133"/>
      <c r="E9" s="134"/>
      <c r="F9" s="135"/>
      <c r="G9" s="133"/>
      <c r="H9" s="134"/>
      <c r="I9" s="135"/>
      <c r="J9" s="133"/>
      <c r="K9" s="134"/>
      <c r="L9" s="133"/>
      <c r="M9" s="136"/>
      <c r="N9" s="136"/>
      <c r="O9" s="136"/>
    </row>
    <row r="10" spans="1:15" ht="15" thickTop="1">
      <c r="A10" s="138" t="s">
        <v>101</v>
      </c>
      <c r="B10" s="139">
        <f>SUM(B4:B9)</f>
        <v>10</v>
      </c>
      <c r="C10" s="106">
        <f>SUM(C4:C9)</f>
        <v>10</v>
      </c>
      <c r="E10" s="139">
        <f>SUM(E4:E9)</f>
        <v>11.5</v>
      </c>
      <c r="F10" s="106">
        <f>SUM(F4:F9)</f>
        <v>11.5</v>
      </c>
      <c r="H10" s="139">
        <f>SUM(H4:H9)</f>
        <v>0</v>
      </c>
      <c r="I10" s="106">
        <f>SUM(I4:I9)</f>
        <v>0</v>
      </c>
      <c r="K10" s="139">
        <f>E10*B12</f>
        <v>3.4499999999999997</v>
      </c>
      <c r="L10" s="138">
        <f>H10*B12</f>
        <v>0</v>
      </c>
      <c r="M10" s="140">
        <f>(E10+H10)*B13</f>
        <v>3.4499999999999997</v>
      </c>
      <c r="O10" s="141" t="s">
        <v>153</v>
      </c>
    </row>
    <row r="12" spans="1:15">
      <c r="A12" s="138" t="s">
        <v>38</v>
      </c>
      <c r="B12" s="139">
        <v>0.3</v>
      </c>
    </row>
    <row r="13" spans="1:15">
      <c r="A13" s="138" t="s">
        <v>99</v>
      </c>
      <c r="B13" s="139">
        <v>0.3</v>
      </c>
    </row>
    <row r="17" spans="1:8">
      <c r="A17" s="143"/>
      <c r="B17" s="144"/>
      <c r="C17" s="145"/>
      <c r="D17" s="146"/>
      <c r="E17" s="147"/>
      <c r="F17" s="145"/>
      <c r="G17" s="146"/>
      <c r="H17" s="14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dimension ref="A1:O14"/>
  <sheetViews>
    <sheetView workbookViewId="0">
      <selection activeCell="O20" sqref="O20"/>
    </sheetView>
  </sheetViews>
  <sheetFormatPr defaultRowHeight="14.25"/>
  <cols>
    <col min="1" max="1" width="20.7109375" style="127" bestFit="1" customWidth="1"/>
    <col min="2" max="2" width="5.140625" style="128" bestFit="1" customWidth="1"/>
    <col min="3" max="3" width="5" style="106" bestFit="1" customWidth="1"/>
    <col min="4" max="4" width="5.28515625" style="127" bestFit="1" customWidth="1"/>
    <col min="5" max="5" width="5.140625" style="128" bestFit="1" customWidth="1"/>
    <col min="6" max="6" width="5" style="106" bestFit="1" customWidth="1"/>
    <col min="7" max="7" width="5.28515625" style="127" bestFit="1" customWidth="1"/>
    <col min="8" max="8" width="5.140625" style="128" bestFit="1" customWidth="1"/>
    <col min="9" max="9" width="5" style="106" bestFit="1" customWidth="1"/>
    <col min="10" max="10" width="5.28515625" style="127" bestFit="1" customWidth="1"/>
    <col min="11" max="11" width="7.28515625" style="128" bestFit="1" customWidth="1"/>
    <col min="12" max="12" width="3" style="127" bestFit="1" customWidth="1"/>
    <col min="13" max="13" width="3.7109375" style="129" bestFit="1" customWidth="1"/>
    <col min="14" max="14" width="9.140625" style="129"/>
    <col min="15" max="15" width="73" style="106" bestFit="1" customWidth="1"/>
    <col min="16" max="16384" width="9.140625" style="106"/>
  </cols>
  <sheetData>
    <row r="1" spans="1:15" ht="30">
      <c r="A1" s="101" t="s">
        <v>4</v>
      </c>
      <c r="B1" s="244" t="s">
        <v>5</v>
      </c>
      <c r="C1" s="245"/>
      <c r="D1" s="246"/>
      <c r="E1" s="244" t="s">
        <v>6</v>
      </c>
      <c r="F1" s="245"/>
      <c r="G1" s="246"/>
      <c r="H1" s="244" t="s">
        <v>7</v>
      </c>
      <c r="I1" s="245"/>
      <c r="J1" s="246"/>
      <c r="K1" s="244" t="s">
        <v>97</v>
      </c>
      <c r="L1" s="246"/>
      <c r="M1" s="104" t="s">
        <v>98</v>
      </c>
      <c r="N1" s="105"/>
      <c r="O1" s="103" t="s">
        <v>90</v>
      </c>
    </row>
    <row r="2" spans="1:15" ht="15">
      <c r="A2" s="101"/>
      <c r="B2" s="102" t="s">
        <v>95</v>
      </c>
      <c r="C2" s="103" t="s">
        <v>96</v>
      </c>
      <c r="D2" s="101" t="s">
        <v>92</v>
      </c>
      <c r="E2" s="102" t="s">
        <v>95</v>
      </c>
      <c r="F2" s="103" t="s">
        <v>96</v>
      </c>
      <c r="G2" s="101" t="s">
        <v>92</v>
      </c>
      <c r="H2" s="102" t="s">
        <v>95</v>
      </c>
      <c r="I2" s="103" t="s">
        <v>96</v>
      </c>
      <c r="J2" s="101" t="s">
        <v>92</v>
      </c>
      <c r="K2" s="102" t="s">
        <v>6</v>
      </c>
      <c r="L2" s="101" t="s">
        <v>7</v>
      </c>
      <c r="M2" s="104"/>
      <c r="N2" s="105"/>
      <c r="O2" s="103"/>
    </row>
    <row r="3" spans="1:15" s="112" customFormat="1" ht="15">
      <c r="A3" s="107" t="str">
        <f ca="1">Summary!A1</f>
        <v>Status as of 8/22/13</v>
      </c>
      <c r="B3" s="108"/>
      <c r="C3" s="66"/>
      <c r="D3" s="109"/>
      <c r="E3" s="108"/>
      <c r="F3" s="66"/>
      <c r="G3" s="109"/>
      <c r="H3" s="108"/>
      <c r="I3" s="66"/>
      <c r="J3" s="109"/>
      <c r="K3" s="108"/>
      <c r="L3" s="109"/>
      <c r="M3" s="110"/>
      <c r="N3" s="111"/>
      <c r="O3" s="66"/>
    </row>
    <row r="4" spans="1:15" s="114" customFormat="1" ht="15">
      <c r="A4" s="78" t="s">
        <v>164</v>
      </c>
      <c r="B4" s="79">
        <v>10</v>
      </c>
      <c r="C4" s="113">
        <v>10</v>
      </c>
      <c r="D4" s="78"/>
      <c r="E4" s="79">
        <v>10</v>
      </c>
      <c r="F4" s="113">
        <v>10</v>
      </c>
      <c r="G4" s="78"/>
      <c r="H4" s="79">
        <v>10</v>
      </c>
      <c r="I4" s="113">
        <v>10</v>
      </c>
      <c r="J4" s="78"/>
      <c r="K4" s="79"/>
      <c r="L4" s="78"/>
      <c r="M4" s="80"/>
      <c r="N4" s="81"/>
      <c r="O4" s="83"/>
    </row>
    <row r="5" spans="1:15" s="114" customFormat="1" ht="15">
      <c r="A5" s="78"/>
      <c r="B5" s="79"/>
      <c r="C5" s="113"/>
      <c r="D5" s="78"/>
      <c r="E5" s="79"/>
      <c r="F5" s="113"/>
      <c r="G5" s="78"/>
      <c r="H5" s="79"/>
      <c r="I5" s="113"/>
      <c r="J5" s="78"/>
      <c r="K5" s="79"/>
      <c r="L5" s="78"/>
      <c r="M5" s="80"/>
      <c r="N5" s="81"/>
      <c r="O5" s="83"/>
    </row>
    <row r="6" spans="1:15" s="114" customFormat="1" ht="15">
      <c r="A6" s="78"/>
      <c r="B6" s="79"/>
      <c r="C6" s="113"/>
      <c r="D6" s="78"/>
      <c r="E6" s="79"/>
      <c r="F6" s="113"/>
      <c r="G6" s="78"/>
      <c r="H6" s="79"/>
      <c r="I6" s="113"/>
      <c r="J6" s="78"/>
      <c r="K6" s="79"/>
      <c r="L6" s="78"/>
      <c r="M6" s="80"/>
      <c r="N6" s="81"/>
      <c r="O6" s="83"/>
    </row>
    <row r="7" spans="1:15" s="114" customFormat="1" ht="15">
      <c r="A7" s="78"/>
      <c r="B7" s="79"/>
      <c r="C7" s="113"/>
      <c r="D7" s="78"/>
      <c r="E7" s="79"/>
      <c r="F7" s="113"/>
      <c r="G7" s="78"/>
      <c r="H7" s="79"/>
      <c r="I7" s="113"/>
      <c r="J7" s="78"/>
      <c r="K7" s="79"/>
      <c r="L7" s="78"/>
      <c r="M7" s="80"/>
      <c r="N7" s="81"/>
      <c r="O7" s="83"/>
    </row>
    <row r="8" spans="1:15" s="114" customFormat="1" ht="15">
      <c r="A8" s="78"/>
      <c r="B8" s="79"/>
      <c r="C8" s="113"/>
      <c r="D8" s="78"/>
      <c r="E8" s="79"/>
      <c r="F8" s="113"/>
      <c r="G8" s="78"/>
      <c r="H8" s="79"/>
      <c r="I8" s="113"/>
      <c r="J8" s="78"/>
      <c r="K8" s="79"/>
      <c r="L8" s="78"/>
      <c r="M8" s="80"/>
      <c r="N8" s="81"/>
      <c r="O8" s="83"/>
    </row>
    <row r="9" spans="1:15" s="114" customFormat="1" ht="15">
      <c r="A9" s="78"/>
      <c r="B9" s="79"/>
      <c r="C9" s="113"/>
      <c r="D9" s="78"/>
      <c r="E9" s="79"/>
      <c r="F9" s="113"/>
      <c r="G9" s="78"/>
      <c r="H9" s="79"/>
      <c r="I9" s="113"/>
      <c r="J9" s="78"/>
      <c r="K9" s="79"/>
      <c r="L9" s="78"/>
      <c r="M9" s="80"/>
      <c r="N9" s="81"/>
      <c r="O9" s="83"/>
    </row>
    <row r="10" spans="1:15" s="121" customFormat="1" ht="15.75" thickBot="1">
      <c r="A10" s="115"/>
      <c r="B10" s="116"/>
      <c r="C10" s="117"/>
      <c r="D10" s="115"/>
      <c r="E10" s="116"/>
      <c r="F10" s="117"/>
      <c r="G10" s="115"/>
      <c r="H10" s="116"/>
      <c r="I10" s="117"/>
      <c r="J10" s="115"/>
      <c r="K10" s="116"/>
      <c r="L10" s="115"/>
      <c r="M10" s="118"/>
      <c r="N10" s="119"/>
      <c r="O10" s="120"/>
    </row>
    <row r="11" spans="1:15" ht="15" thickTop="1">
      <c r="A11" s="122" t="s">
        <v>101</v>
      </c>
      <c r="B11" s="123">
        <f>SUM(B4:B9)</f>
        <v>10</v>
      </c>
      <c r="C11" s="124">
        <f>SUM(C4:C9)</f>
        <v>10</v>
      </c>
      <c r="D11" s="122"/>
      <c r="E11" s="123">
        <f>SUM(E4:E9)</f>
        <v>10</v>
      </c>
      <c r="F11" s="124">
        <f>SUM(F4:F9)</f>
        <v>10</v>
      </c>
      <c r="G11" s="122"/>
      <c r="H11" s="123">
        <f>SUM(H4:H9)</f>
        <v>10</v>
      </c>
      <c r="I11" s="124">
        <f>SUM(I4:I9)</f>
        <v>10</v>
      </c>
      <c r="J11" s="122"/>
      <c r="K11" s="123">
        <f>E11*B13</f>
        <v>3</v>
      </c>
      <c r="L11" s="122">
        <f>H11*B13</f>
        <v>3</v>
      </c>
      <c r="M11" s="125">
        <f>(E11+H11)*B14</f>
        <v>6</v>
      </c>
      <c r="N11" s="126"/>
      <c r="O11" s="124" t="s">
        <v>153</v>
      </c>
    </row>
    <row r="12" spans="1:15">
      <c r="A12" s="122"/>
      <c r="B12" s="123"/>
      <c r="C12" s="124"/>
      <c r="D12" s="122"/>
      <c r="E12" s="123"/>
      <c r="F12" s="124"/>
      <c r="G12" s="122"/>
      <c r="H12" s="123"/>
      <c r="I12" s="124"/>
      <c r="J12" s="122"/>
      <c r="K12" s="123"/>
      <c r="L12" s="122"/>
      <c r="M12" s="125"/>
      <c r="N12" s="126"/>
      <c r="O12" s="124"/>
    </row>
    <row r="13" spans="1:15">
      <c r="A13" s="122" t="s">
        <v>38</v>
      </c>
      <c r="B13" s="123">
        <v>0.3</v>
      </c>
      <c r="C13" s="124"/>
      <c r="D13" s="122"/>
      <c r="E13" s="123"/>
      <c r="F13" s="124"/>
      <c r="G13" s="122"/>
      <c r="H13" s="123"/>
      <c r="I13" s="124"/>
      <c r="J13" s="122"/>
      <c r="K13" s="123"/>
      <c r="L13" s="122"/>
      <c r="M13" s="125"/>
      <c r="N13" s="126"/>
      <c r="O13" s="124"/>
    </row>
    <row r="14" spans="1:15">
      <c r="A14" s="122" t="s">
        <v>99</v>
      </c>
      <c r="B14" s="123">
        <v>0.3</v>
      </c>
      <c r="C14" s="124"/>
      <c r="D14" s="122"/>
      <c r="E14" s="123"/>
      <c r="F14" s="124"/>
      <c r="G14" s="122"/>
      <c r="H14" s="123"/>
      <c r="I14" s="124"/>
      <c r="J14" s="122"/>
      <c r="K14" s="123"/>
      <c r="L14" s="122"/>
      <c r="M14" s="125"/>
      <c r="N14" s="126"/>
      <c r="O14" s="124"/>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dimension ref="A1"/>
  <sheetViews>
    <sheetView workbookViewId="0">
      <selection activeCell="A13" sqref="A13"/>
    </sheetView>
  </sheetViews>
  <sheetFormatPr defaultRowHeight="14.25"/>
  <cols>
    <col min="1" max="1" width="82.140625" style="100" customWidth="1"/>
    <col min="2" max="16384" width="9.140625" style="99"/>
  </cols>
  <sheetData>
    <row r="1" spans="1:1" ht="57">
      <c r="A1" s="100" t="s">
        <v>110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dimension ref="A1:B4"/>
  <sheetViews>
    <sheetView workbookViewId="0">
      <selection activeCell="K45" sqref="K45"/>
    </sheetView>
  </sheetViews>
  <sheetFormatPr defaultRowHeight="14.25"/>
  <cols>
    <col min="1" max="1" width="53" style="99" bestFit="1" customWidth="1"/>
    <col min="2" max="2" width="12" style="99" bestFit="1" customWidth="1"/>
    <col min="3" max="16384" width="9.140625" style="99"/>
  </cols>
  <sheetData>
    <row r="1" spans="1:2">
      <c r="A1" s="99" t="s">
        <v>62</v>
      </c>
      <c r="B1" s="99">
        <v>2.4</v>
      </c>
    </row>
    <row r="2" spans="1:2">
      <c r="A2" s="99" t="s">
        <v>63</v>
      </c>
      <c r="B2" s="99">
        <v>1.6</v>
      </c>
    </row>
    <row r="3" spans="1:2">
      <c r="A3" s="99" t="s">
        <v>65</v>
      </c>
      <c r="B3" s="99">
        <v>2</v>
      </c>
    </row>
    <row r="4" spans="1:2">
      <c r="A4" s="99" t="s">
        <v>64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Avante</vt:lpstr>
      <vt:lpstr>Data Conversions</vt:lpstr>
      <vt:lpstr>MyAccount</vt:lpstr>
      <vt:lpstr>Open Questions</vt:lpstr>
      <vt:lpstr>Defs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2013-08-22T23:37:09Z</dcterms:modified>
</cp:coreProperties>
</file>