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5"/>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<sst xmlns="http://schemas.openxmlformats.org/spreadsheetml/2006/main" count="628" uniqueCount="249">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</sst>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Calibri"/>
      <family val="2"/>
    </font>
    <font>
      <sz val="11"/>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15"/>
        <bgColor indexed="64"/>
      </patternFill>
    </fill>
    <fill>
      <patternFill patternType="solid">
        <fgColor indexed="4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217">
    <xf numFmtId="0" fontId="0" fillId="0" borderId="0" xfId="0"/>
    <xf numFmtId="0" fontId="2" fillId="0" borderId="0" xfId="0" applyFont="1" applyBorder="1" applyAlignment="1">
      <alignment horizontal="center"/>
    </xf>
    <xf numFmtId="0" fontId="3" fillId="0" borderId="0" xfId="0" applyFont="1"/>
    <xf numFmtId="0" fontId="3" fillId="0" borderId="0" xfId="0" applyFont="1" applyBorder="1"/>
    <xf numFmtId="0" fontId="3" fillId="0" borderId="0" xfId="0" applyFont="1" applyFill="1" applyBorder="1"/>
    <xf numFmtId="0" fontId="3" fillId="0" borderId="0" xfId="0" applyFont="1" applyAlignment="1">
      <alignment wrapText="1"/>
    </xf>
    <xf numFmtId="0" fontId="3" fillId="0" borderId="1" xfId="0" applyFont="1" applyBorder="1"/>
    <xf numFmtId="0" fontId="2" fillId="0" borderId="2" xfId="0" applyFont="1" applyBorder="1" applyAlignment="1">
      <alignment horizontal="center"/>
    </xf>
    <xf numFmtId="0" fontId="2" fillId="0" borderId="2" xfId="0" applyFont="1" applyFill="1" applyBorder="1" applyAlignment="1">
      <alignment horizontal="center"/>
    </xf>
    <xf numFmtId="0" fontId="3" fillId="0" borderId="3" xfId="0" applyFont="1" applyBorder="1"/>
    <xf numFmtId="0" fontId="3"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3" fillId="0" borderId="7" xfId="0" applyFont="1" applyBorder="1"/>
    <xf numFmtId="0" fontId="3" fillId="0" borderId="8" xfId="0" applyFont="1" applyBorder="1"/>
    <xf numFmtId="0" fontId="3" fillId="0" borderId="5" xfId="0" applyFont="1" applyBorder="1"/>
    <xf numFmtId="0" fontId="2" fillId="0" borderId="9" xfId="0" applyFont="1" applyBorder="1" applyAlignment="1">
      <alignment horizontal="center" wrapText="1"/>
    </xf>
    <xf numFmtId="0" fontId="2" fillId="0" borderId="10" xfId="0" applyFont="1" applyBorder="1" applyAlignment="1">
      <alignment horizontal="center" wrapText="1"/>
    </xf>
    <xf numFmtId="0" fontId="3" fillId="0" borderId="9"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2" borderId="3" xfId="0" applyFont="1" applyFill="1" applyBorder="1"/>
    <xf numFmtId="0" fontId="2" fillId="0" borderId="14" xfId="0" applyFont="1" applyBorder="1" applyAlignment="1">
      <alignment horizontal="center"/>
    </xf>
    <xf numFmtId="0" fontId="2" fillId="0" borderId="9" xfId="0" applyFont="1" applyBorder="1" applyAlignment="1">
      <alignment wrapText="1"/>
    </xf>
    <xf numFmtId="0" fontId="2" fillId="0" borderId="15" xfId="0" applyFont="1" applyBorder="1" applyAlignment="1">
      <alignment horizontal="center"/>
    </xf>
    <xf numFmtId="0" fontId="2" fillId="0" borderId="10" xfId="0" applyFont="1" applyBorder="1" applyAlignment="1">
      <alignment wrapText="1"/>
    </xf>
    <xf numFmtId="0" fontId="3" fillId="0" borderId="16" xfId="0" applyFont="1" applyBorder="1"/>
    <xf numFmtId="0" fontId="3" fillId="0" borderId="1" xfId="0" applyFont="1" applyBorder="1" applyAlignment="1"/>
    <xf numFmtId="0" fontId="3" fillId="0" borderId="12" xfId="0" applyFont="1" applyFill="1" applyBorder="1"/>
    <xf numFmtId="0" fontId="3" fillId="0" borderId="14" xfId="0" applyFont="1" applyBorder="1"/>
    <xf numFmtId="0" fontId="3" fillId="0" borderId="9" xfId="0" applyFont="1" applyBorder="1" applyAlignment="1"/>
    <xf numFmtId="0" fontId="3" fillId="0" borderId="17" xfId="0" applyFont="1" applyBorder="1"/>
    <xf numFmtId="0" fontId="3" fillId="0" borderId="18" xfId="0" applyFont="1" applyBorder="1"/>
    <xf numFmtId="0" fontId="3" fillId="0" borderId="3" xfId="0" applyFont="1" applyBorder="1" applyAlignment="1">
      <alignment wrapText="1"/>
    </xf>
    <xf numFmtId="0" fontId="3" fillId="0" borderId="19" xfId="0" applyFont="1" applyBorder="1"/>
    <xf numFmtId="0" fontId="3" fillId="0" borderId="12" xfId="0" applyFont="1" applyBorder="1" applyAlignment="1">
      <alignment wrapText="1"/>
    </xf>
    <xf numFmtId="0" fontId="3" fillId="0" borderId="18" xfId="0" applyFont="1" applyBorder="1" applyAlignment="1"/>
    <xf numFmtId="16" fontId="3" fillId="0" borderId="1" xfId="0" applyNumberFormat="1" applyFont="1" applyBorder="1" applyAlignment="1"/>
    <xf numFmtId="0" fontId="4" fillId="0" borderId="5" xfId="0" applyFont="1" applyBorder="1" applyAlignment="1">
      <alignment horizontal="center"/>
    </xf>
    <xf numFmtId="0" fontId="4" fillId="0" borderId="9" xfId="0" applyFont="1" applyBorder="1" applyAlignment="1">
      <alignment wrapText="1"/>
    </xf>
    <xf numFmtId="0" fontId="4" fillId="0" borderId="9" xfId="0" applyFont="1" applyBorder="1" applyAlignment="1">
      <alignment horizontal="center" wrapText="1"/>
    </xf>
    <xf numFmtId="0" fontId="4" fillId="0" borderId="9"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4" fillId="0" borderId="6" xfId="0" applyFont="1" applyBorder="1" applyAlignment="1">
      <alignment horizontal="center"/>
    </xf>
    <xf numFmtId="0" fontId="4" fillId="0" borderId="15" xfId="0" applyFont="1" applyBorder="1" applyAlignment="1">
      <alignment horizontal="center"/>
    </xf>
    <xf numFmtId="0" fontId="4" fillId="0" borderId="2" xfId="0" applyFont="1" applyFill="1" applyBorder="1" applyAlignment="1">
      <alignment horizontal="center"/>
    </xf>
    <xf numFmtId="0" fontId="4" fillId="0" borderId="10" xfId="0" applyFont="1" applyBorder="1" applyAlignment="1">
      <alignment wrapText="1"/>
    </xf>
    <xf numFmtId="0" fontId="4" fillId="0" borderId="10" xfId="0" applyFont="1" applyBorder="1" applyAlignment="1">
      <alignment horizontal="center" wrapText="1"/>
    </xf>
    <xf numFmtId="0" fontId="4" fillId="0" borderId="10" xfId="0" applyFont="1" applyBorder="1" applyAlignment="1">
      <alignment horizontal="center"/>
    </xf>
    <xf numFmtId="0" fontId="4" fillId="0" borderId="2" xfId="0" applyFont="1" applyBorder="1" applyAlignment="1">
      <alignment horizontal="center"/>
    </xf>
    <xf numFmtId="0" fontId="5" fillId="0" borderId="7" xfId="0" applyFont="1" applyBorder="1"/>
    <xf numFmtId="0" fontId="5" fillId="0" borderId="16" xfId="0" applyFont="1" applyBorder="1"/>
    <xf numFmtId="0" fontId="5" fillId="2" borderId="3" xfId="0" applyFont="1" applyFill="1" applyBorder="1"/>
    <xf numFmtId="0" fontId="5" fillId="0" borderId="1" xfId="0" applyFont="1" applyBorder="1" applyAlignment="1"/>
    <xf numFmtId="0" fontId="5" fillId="0" borderId="1" xfId="0" applyFont="1" applyBorder="1" applyAlignment="1">
      <alignment horizontal="center"/>
    </xf>
    <xf numFmtId="0" fontId="5" fillId="0" borderId="1" xfId="0" applyFont="1" applyBorder="1"/>
    <xf numFmtId="0" fontId="5" fillId="0" borderId="3" xfId="0" applyFont="1" applyBorder="1"/>
    <xf numFmtId="0" fontId="5" fillId="0" borderId="7" xfId="0" applyFont="1" applyFill="1" applyBorder="1"/>
    <xf numFmtId="0" fontId="5" fillId="0" borderId="16" xfId="0" applyFont="1" applyFill="1" applyBorder="1"/>
    <xf numFmtId="0" fontId="5" fillId="0" borderId="1" xfId="0" applyFont="1" applyFill="1" applyBorder="1" applyAlignment="1"/>
    <xf numFmtId="0" fontId="5" fillId="0" borderId="1"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0" xfId="0" applyFont="1" applyAlignment="1">
      <alignment wrapText="1"/>
    </xf>
    <xf numFmtId="0" fontId="5" fillId="0" borderId="5" xfId="0" applyFont="1" applyBorder="1"/>
    <xf numFmtId="0" fontId="5" fillId="0" borderId="14" xfId="0" applyFont="1" applyBorder="1"/>
    <xf numFmtId="0" fontId="5" fillId="2" borderId="0" xfId="0" applyFont="1" applyFill="1" applyBorder="1"/>
    <xf numFmtId="0" fontId="5" fillId="0" borderId="9" xfId="0" applyFont="1" applyBorder="1"/>
    <xf numFmtId="0" fontId="5" fillId="0" borderId="9" xfId="0" applyFont="1" applyBorder="1" applyAlignment="1"/>
    <xf numFmtId="0" fontId="5" fillId="0" borderId="0" xfId="0" applyFont="1" applyBorder="1"/>
    <xf numFmtId="0" fontId="5" fillId="0" borderId="11" xfId="0" applyFont="1" applyFill="1" applyBorder="1"/>
    <xf numFmtId="0" fontId="5" fillId="0" borderId="19" xfId="0" applyFont="1" applyFill="1" applyBorder="1"/>
    <xf numFmtId="0" fontId="5" fillId="0" borderId="12" xfId="0" applyFont="1" applyFill="1" applyBorder="1"/>
    <xf numFmtId="0" fontId="5" fillId="0" borderId="13" xfId="0" applyFont="1" applyFill="1" applyBorder="1" applyAlignment="1"/>
    <xf numFmtId="0" fontId="5" fillId="0" borderId="13" xfId="0" applyFont="1" applyFill="1" applyBorder="1" applyAlignment="1">
      <alignment horizontal="center"/>
    </xf>
    <xf numFmtId="0" fontId="5" fillId="0" borderId="13" xfId="0" applyFont="1" applyFill="1" applyBorder="1"/>
    <xf numFmtId="0" fontId="5" fillId="0" borderId="9"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5" xfId="0" applyFont="1" applyFill="1" applyBorder="1" applyAlignment="1">
      <alignment horizontal="center"/>
    </xf>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9" xfId="0" applyFont="1" applyFill="1" applyBorder="1" applyAlignment="1">
      <alignment wrapText="1"/>
    </xf>
    <xf numFmtId="0" fontId="4" fillId="0" borderId="9" xfId="0" applyFont="1" applyFill="1" applyBorder="1" applyAlignment="1">
      <alignment horizontal="center" wrapText="1"/>
    </xf>
    <xf numFmtId="0" fontId="6" fillId="0" borderId="0" xfId="0" applyFont="1" applyFill="1" applyBorder="1"/>
    <xf numFmtId="0" fontId="4" fillId="0" borderId="6" xfId="0" applyFont="1" applyFill="1" applyBorder="1" applyAlignment="1">
      <alignment horizontal="left"/>
    </xf>
    <xf numFmtId="0" fontId="4" fillId="0" borderId="15" xfId="0" applyFont="1" applyFill="1" applyBorder="1" applyAlignment="1">
      <alignment horizontal="center"/>
    </xf>
    <xf numFmtId="0" fontId="4" fillId="0" borderId="6" xfId="0" applyFont="1" applyFill="1" applyBorder="1" applyAlignment="1">
      <alignment horizontal="center"/>
    </xf>
    <xf numFmtId="0" fontId="4" fillId="0" borderId="10" xfId="0" applyFont="1" applyFill="1" applyBorder="1" applyAlignment="1">
      <alignment wrapText="1"/>
    </xf>
    <xf numFmtId="0" fontId="4" fillId="0" borderId="10" xfId="0" applyFont="1" applyFill="1" applyBorder="1" applyAlignment="1">
      <alignment horizontal="center" wrapText="1"/>
    </xf>
    <xf numFmtId="0" fontId="6" fillId="0" borderId="2" xfId="0" applyFont="1" applyFill="1" applyBorder="1"/>
    <xf numFmtId="0" fontId="7" fillId="0" borderId="3" xfId="0" applyFont="1" applyFill="1" applyBorder="1"/>
    <xf numFmtId="0" fontId="6" fillId="0" borderId="3" xfId="0" applyFont="1" applyFill="1" applyBorder="1"/>
    <xf numFmtId="0" fontId="5" fillId="0" borderId="8" xfId="0" applyFont="1" applyFill="1" applyBorder="1"/>
    <xf numFmtId="0" fontId="5" fillId="0" borderId="17" xfId="0" applyFont="1" applyFill="1" applyBorder="1"/>
    <xf numFmtId="0" fontId="7" fillId="0" borderId="4" xfId="0" applyFont="1" applyFill="1" applyBorder="1"/>
    <xf numFmtId="0" fontId="5" fillId="0" borderId="18" xfId="0" applyFont="1" applyFill="1" applyBorder="1" applyAlignment="1"/>
    <xf numFmtId="0" fontId="5" fillId="0" borderId="18" xfId="0" applyFont="1" applyFill="1" applyBorder="1" applyAlignment="1">
      <alignment horizontal="center"/>
    </xf>
    <xf numFmtId="0" fontId="5" fillId="0" borderId="4" xfId="0" applyFont="1" applyFill="1" applyBorder="1"/>
    <xf numFmtId="0" fontId="6" fillId="0" borderId="4" xfId="0" applyFont="1" applyFill="1" applyBorder="1"/>
    <xf numFmtId="0" fontId="5" fillId="0" borderId="5" xfId="0" applyFont="1" applyFill="1" applyBorder="1"/>
    <xf numFmtId="0" fontId="5" fillId="0" borderId="14" xfId="0" applyFont="1" applyFill="1" applyBorder="1"/>
    <xf numFmtId="0" fontId="5" fillId="0" borderId="0" xfId="0" applyFont="1" applyFill="1" applyBorder="1"/>
    <xf numFmtId="0" fontId="5" fillId="0" borderId="9" xfId="0" applyFont="1" applyFill="1" applyBorder="1" applyAlignment="1"/>
    <xf numFmtId="0" fontId="5" fillId="0" borderId="9" xfId="0" applyFont="1" applyFill="1" applyBorder="1" applyAlignment="1">
      <alignment horizontal="center"/>
    </xf>
    <xf numFmtId="0" fontId="6" fillId="0" borderId="5" xfId="0" applyFont="1" applyFill="1" applyBorder="1"/>
    <xf numFmtId="0" fontId="6" fillId="0" borderId="14" xfId="0" applyFont="1" applyFill="1" applyBorder="1"/>
    <xf numFmtId="0" fontId="6" fillId="0" borderId="9" xfId="0" applyFont="1" applyFill="1" applyBorder="1"/>
    <xf numFmtId="0" fontId="4" fillId="0" borderId="9" xfId="0" applyFont="1" applyFill="1" applyBorder="1" applyAlignment="1">
      <alignment horizontal="center"/>
    </xf>
    <xf numFmtId="0" fontId="4" fillId="0" borderId="10" xfId="0" applyFont="1" applyFill="1" applyBorder="1" applyAlignment="1">
      <alignment horizontal="center"/>
    </xf>
    <xf numFmtId="0" fontId="5" fillId="0" borderId="1" xfId="0" applyFont="1" applyFill="1" applyBorder="1" applyAlignment="1">
      <alignment wrapText="1"/>
    </xf>
    <xf numFmtId="0" fontId="6" fillId="0" borderId="8" xfId="0" applyFont="1" applyFill="1" applyBorder="1"/>
    <xf numFmtId="0" fontId="6" fillId="0" borderId="17" xfId="0" applyFont="1" applyFill="1" applyBorder="1"/>
    <xf numFmtId="0" fontId="6" fillId="0" borderId="18" xfId="0" applyFont="1" applyFill="1" applyBorder="1"/>
    <xf numFmtId="0" fontId="5" fillId="0" borderId="9" xfId="0" applyFont="1" applyFill="1" applyBorder="1"/>
    <xf numFmtId="0" fontId="6" fillId="0" borderId="0" xfId="0" applyFont="1" applyFill="1"/>
    <xf numFmtId="0" fontId="8" fillId="0" borderId="5" xfId="0" applyFont="1" applyFill="1" applyBorder="1"/>
    <xf numFmtId="0" fontId="8" fillId="0" borderId="14" xfId="0" applyFont="1" applyFill="1" applyBorder="1"/>
    <xf numFmtId="2" fontId="8" fillId="0" borderId="0" xfId="0" applyNumberFormat="1" applyFont="1" applyFill="1" applyBorder="1" applyAlignment="1">
      <alignment horizontal="right"/>
    </xf>
    <xf numFmtId="2" fontId="8" fillId="0" borderId="5" xfId="0" applyNumberFormat="1" applyFont="1" applyFill="1" applyBorder="1" applyAlignment="1">
      <alignment horizontal="right"/>
    </xf>
    <xf numFmtId="2" fontId="8" fillId="0" borderId="14" xfId="0" applyNumberFormat="1" applyFont="1" applyFill="1" applyBorder="1" applyAlignment="1">
      <alignment horizontal="right"/>
    </xf>
    <xf numFmtId="0" fontId="4" fillId="0" borderId="5" xfId="0" applyFont="1" applyBorder="1" applyAlignment="1">
      <alignment horizontal="center" vertical="top"/>
    </xf>
    <xf numFmtId="0" fontId="4" fillId="0" borderId="6" xfId="0" applyFont="1" applyBorder="1" applyAlignment="1">
      <alignment horizontal="center" vertical="top"/>
    </xf>
    <xf numFmtId="0" fontId="5" fillId="0" borderId="7" xfId="0" applyFont="1" applyBorder="1" applyAlignment="1">
      <alignment vertical="top"/>
    </xf>
    <xf numFmtId="0" fontId="5" fillId="0" borderId="1" xfId="0" applyFont="1" applyBorder="1" applyAlignment="1">
      <alignment wrapText="1"/>
    </xf>
    <xf numFmtId="0" fontId="9" fillId="0" borderId="1" xfId="0" applyFont="1" applyBorder="1" applyAlignment="1">
      <alignment wrapText="1"/>
    </xf>
    <xf numFmtId="0" fontId="5" fillId="0" borderId="8" xfId="0" applyFont="1" applyBorder="1" applyAlignment="1">
      <alignment vertical="top"/>
    </xf>
    <xf numFmtId="0" fontId="5" fillId="0" borderId="17" xfId="0" applyFont="1" applyBorder="1"/>
    <xf numFmtId="0" fontId="5" fillId="0" borderId="8" xfId="0" applyFont="1" applyBorder="1"/>
    <xf numFmtId="0" fontId="5" fillId="0" borderId="18" xfId="0" applyFont="1" applyBorder="1"/>
    <xf numFmtId="0" fontId="5" fillId="0" borderId="18" xfId="0" applyFont="1" applyBorder="1" applyAlignment="1">
      <alignment horizontal="center"/>
    </xf>
    <xf numFmtId="0" fontId="5" fillId="0" borderId="4" xfId="0" applyFont="1" applyBorder="1"/>
    <xf numFmtId="0" fontId="5" fillId="0" borderId="5" xfId="0" applyFont="1" applyBorder="1" applyAlignment="1">
      <alignment vertical="top"/>
    </xf>
    <xf numFmtId="0" fontId="9" fillId="0" borderId="0" xfId="0" applyFont="1"/>
    <xf numFmtId="0" fontId="10" fillId="0" borderId="9" xfId="0" applyFont="1" applyBorder="1"/>
    <xf numFmtId="2" fontId="5" fillId="0" borderId="0" xfId="0" applyNumberFormat="1" applyFont="1" applyBorder="1" applyAlignment="1">
      <alignment horizontal="right"/>
    </xf>
    <xf numFmtId="2" fontId="5" fillId="0" borderId="5"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14" xfId="0" applyNumberFormat="1" applyFont="1" applyBorder="1" applyAlignment="1">
      <alignment horizontal="right"/>
    </xf>
    <xf numFmtId="0" fontId="5" fillId="0" borderId="0" xfId="0" applyFont="1" applyBorder="1" applyAlignment="1">
      <alignment wrapText="1"/>
    </xf>
    <xf numFmtId="0" fontId="8" fillId="0" borderId="9" xfId="0" applyFont="1" applyBorder="1"/>
    <xf numFmtId="0" fontId="11" fillId="0" borderId="9" xfId="0" applyFont="1" applyBorder="1"/>
    <xf numFmtId="0" fontId="5" fillId="0" borderId="0" xfId="0" applyFont="1" applyAlignment="1">
      <alignment horizontal="center"/>
    </xf>
    <xf numFmtId="0" fontId="5" fillId="0" borderId="5" xfId="0" applyFont="1" applyBorder="1" applyAlignment="1">
      <alignment horizontal="center"/>
    </xf>
    <xf numFmtId="0" fontId="5" fillId="0" borderId="0" xfId="0" applyFont="1" applyAlignment="1">
      <alignment horizontal="center" wrapText="1"/>
    </xf>
    <xf numFmtId="2" fontId="5" fillId="0" borderId="0" xfId="0" applyNumberFormat="1" applyFont="1" applyAlignment="1">
      <alignment horizontal="right"/>
    </xf>
    <xf numFmtId="0" fontId="8" fillId="0" borderId="0" xfId="0" applyFont="1"/>
    <xf numFmtId="0" fontId="8" fillId="0" borderId="5"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5"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7" xfId="0" applyFont="1" applyFill="1" applyBorder="1" applyAlignment="1">
      <alignment horizontal="left"/>
    </xf>
    <xf numFmtId="0" fontId="5" fillId="0" borderId="5" xfId="0" applyFont="1" applyFill="1" applyBorder="1" applyAlignment="1">
      <alignment horizontal="left"/>
    </xf>
    <xf numFmtId="0" fontId="5" fillId="0" borderId="2" xfId="0" applyFont="1" applyFill="1" applyBorder="1" applyAlignment="1">
      <alignment horizontal="left"/>
    </xf>
    <xf numFmtId="0" fontId="5" fillId="0" borderId="6" xfId="0" applyFont="1" applyFill="1" applyBorder="1"/>
    <xf numFmtId="0" fontId="5" fillId="0" borderId="2" xfId="0" applyFont="1" applyFill="1" applyBorder="1"/>
    <xf numFmtId="0" fontId="5" fillId="0" borderId="6"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pplyProtection="1">
      <alignment horizontal="left" vertical="top"/>
      <protection locked="0"/>
    </xf>
    <xf numFmtId="0" fontId="5" fillId="3" borderId="6" xfId="0" applyFont="1" applyFill="1" applyBorder="1"/>
    <xf numFmtId="0" fontId="5" fillId="3" borderId="2" xfId="0" applyFont="1" applyFill="1" applyBorder="1"/>
    <xf numFmtId="0" fontId="5" fillId="3" borderId="6" xfId="0" applyFont="1" applyFill="1" applyBorder="1" applyAlignment="1">
      <alignment horizontal="center"/>
    </xf>
    <xf numFmtId="0" fontId="5" fillId="3" borderId="10" xfId="0" applyFont="1" applyFill="1" applyBorder="1" applyAlignment="1">
      <alignment horizontal="center"/>
    </xf>
    <xf numFmtId="0" fontId="5" fillId="3" borderId="2" xfId="0" applyFont="1" applyFill="1" applyBorder="1" applyAlignment="1" applyProtection="1">
      <alignment horizontal="left" vertical="top"/>
      <protection locked="0"/>
    </xf>
    <xf numFmtId="0" fontId="5" fillId="0" borderId="7" xfId="0" applyFont="1" applyFill="1" applyBorder="1" applyAlignment="1">
      <alignment horizontal="center"/>
    </xf>
    <xf numFmtId="0" fontId="5" fillId="0" borderId="3" xfId="0" applyFont="1" applyFill="1" applyBorder="1" applyAlignment="1" applyProtection="1">
      <alignment horizontal="left" vertical="top"/>
      <protection locked="0"/>
    </xf>
    <xf numFmtId="0" fontId="5" fillId="3" borderId="7" xfId="0" applyFont="1" applyFill="1" applyBorder="1"/>
    <xf numFmtId="0" fontId="5" fillId="3" borderId="3" xfId="0" applyFont="1" applyFill="1" applyBorder="1"/>
    <xf numFmtId="0" fontId="5" fillId="3" borderId="7"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14" fontId="5" fillId="0" borderId="1" xfId="0" applyNumberFormat="1" applyFont="1" applyFill="1" applyBorder="1" applyAlignment="1">
      <alignment horizontal="center"/>
    </xf>
    <xf numFmtId="0" fontId="4" fillId="0" borderId="5"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6" xfId="0" applyFont="1" applyFill="1" applyBorder="1" applyAlignment="1">
      <alignment horizontal="center" wrapText="1"/>
    </xf>
    <xf numFmtId="0" fontId="4" fillId="0" borderId="2" xfId="0" applyFont="1" applyFill="1" applyBorder="1" applyAlignment="1" applyProtection="1">
      <alignment horizontal="left" vertical="top"/>
      <protection locked="0"/>
    </xf>
    <xf numFmtId="0" fontId="5" fillId="0" borderId="6" xfId="0" applyFont="1" applyFill="1" applyBorder="1" applyAlignment="1">
      <alignment horizontal="left"/>
    </xf>
    <xf numFmtId="0" fontId="5" fillId="0" borderId="6" xfId="0" applyFont="1" applyFill="1" applyBorder="1" applyAlignment="1">
      <alignment horizontal="left" wrapText="1"/>
    </xf>
    <xf numFmtId="0" fontId="5" fillId="0" borderId="10" xfId="0" applyFont="1" applyFill="1" applyBorder="1" applyAlignment="1">
      <alignment horizontal="left" wrapText="1"/>
    </xf>
    <xf numFmtId="0" fontId="5" fillId="0" borderId="5"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2" xfId="0" applyFont="1" applyFill="1" applyBorder="1" applyAlignment="1">
      <alignment horizontal="left"/>
    </xf>
    <xf numFmtId="0" fontId="7" fillId="0" borderId="2" xfId="0" applyFont="1" applyFill="1" applyBorder="1"/>
    <xf numFmtId="0" fontId="7" fillId="3" borderId="2" xfId="0" applyFont="1" applyFill="1" applyBorder="1"/>
    <xf numFmtId="0" fontId="7" fillId="3" borderId="3" xfId="0" applyFont="1" applyFill="1" applyBorder="1"/>
    <xf numFmtId="0" fontId="7" fillId="0" borderId="0" xfId="0" applyFont="1" applyFill="1" applyBorder="1"/>
    <xf numFmtId="0" fontId="5" fillId="0" borderId="11" xfId="0" applyFont="1" applyFill="1" applyBorder="1" applyAlignment="1">
      <alignment horizontal="left"/>
    </xf>
    <xf numFmtId="0" fontId="5" fillId="0" borderId="0" xfId="0" applyFont="1" applyFill="1"/>
    <xf numFmtId="0" fontId="7" fillId="0" borderId="12" xfId="0" applyFont="1" applyFill="1" applyBorder="1"/>
    <xf numFmtId="0" fontId="7" fillId="0" borderId="20" xfId="0" applyFont="1" applyFill="1" applyBorder="1"/>
    <xf numFmtId="0" fontId="7" fillId="0" borderId="0" xfId="0" applyFont="1" applyFill="1"/>
    <xf numFmtId="0" fontId="5" fillId="0" borderId="18" xfId="0" applyFont="1" applyFill="1" applyBorder="1"/>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5" xfId="0" applyFont="1" applyFill="1" applyBorder="1" applyAlignment="1">
      <alignment horizontal="center"/>
    </xf>
    <xf numFmtId="0" fontId="2" fillId="0" borderId="1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4" fillId="0" borderId="1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82" bestFit="1" customWidth="1"/>
    <col min="2" max="2" width="12.5703125" style="155" bestFit="1" customWidth="1"/>
    <col min="3" max="4" width="11.28515625" style="82" bestFit="1" customWidth="1"/>
    <col min="5" max="5" width="10.140625" style="82" bestFit="1" customWidth="1"/>
    <col min="6" max="6" width="11.28515625" style="82" bestFit="1" customWidth="1"/>
    <col min="7" max="7" width="10.5703125" style="82" bestFit="1" customWidth="1"/>
    <col min="8" max="8" width="12.42578125" style="82" bestFit="1" customWidth="1"/>
    <col min="9" max="9" width="52.42578125" style="83" bestFit="1" customWidth="1"/>
    <col min="10" max="10" width="26.5703125" style="82" bestFit="1" customWidth="1"/>
    <col min="11" max="16384" width="17.85546875" style="82"/>
  </cols>
  <sheetData>
    <row r="1" spans="1:9" s="81" customFormat="1" ht="15">
      <c r="A1" s="47" t="s">
        <v>222</v>
      </c>
      <c r="B1" s="68"/>
      <c r="I1" s="67"/>
    </row>
    <row r="2" spans="1:9" s="147" customFormat="1">
      <c r="A2" s="147" t="s">
        <v>4</v>
      </c>
      <c r="B2" s="148" t="s">
        <v>89</v>
      </c>
      <c r="C2" s="147" t="s">
        <v>5</v>
      </c>
      <c r="D2" s="147" t="s">
        <v>6</v>
      </c>
      <c r="E2" s="147" t="s">
        <v>7</v>
      </c>
      <c r="F2" s="147" t="s">
        <v>61</v>
      </c>
      <c r="G2" s="147" t="s">
        <v>8</v>
      </c>
      <c r="H2" s="147" t="s">
        <v>88</v>
      </c>
      <c r="I2" s="149"/>
    </row>
    <row r="3" spans="1:9" s="81" customFormat="1">
      <c r="B3" s="68"/>
      <c r="I3" s="67"/>
    </row>
    <row r="4" spans="1:9" s="81" customFormat="1">
      <c r="A4" s="81" t="s">
        <v>103</v>
      </c>
      <c r="B4" s="68" t="s">
        <v>100</v>
      </c>
      <c r="C4" s="150">
        <f ca="1">ShopWidget!C37</f>
        <v>15</v>
      </c>
      <c r="D4" s="150">
        <f ca="1">ShopWidget!F37</f>
        <v>16</v>
      </c>
      <c r="E4" s="150">
        <f ca="1">ShopWidget!I37</f>
        <v>35.6</v>
      </c>
      <c r="F4" s="150">
        <f ca="1">ShopWidget!K37</f>
        <v>19.349999999999998</v>
      </c>
      <c r="G4" s="150">
        <f ca="1">ShopWidget!L37</f>
        <v>11.43</v>
      </c>
      <c r="H4" s="150">
        <f ca="1">ShopWidget!M37</f>
        <v>30.779999999999998</v>
      </c>
      <c r="I4" s="67" t="s">
        <v>107</v>
      </c>
    </row>
    <row r="5" spans="1:9" s="81" customFormat="1">
      <c r="A5" s="81" t="s">
        <v>137</v>
      </c>
      <c r="B5" s="68" t="s">
        <v>100</v>
      </c>
      <c r="C5" s="150">
        <f ca="1">'Saved Items'!C13</f>
        <v>6</v>
      </c>
      <c r="D5" s="150">
        <f ca="1">'Saved Items'!F13</f>
        <v>3.3</v>
      </c>
      <c r="E5" s="150">
        <f ca="1">'Saved Items'!I13</f>
        <v>2.5</v>
      </c>
      <c r="F5" s="150">
        <f ca="1">'Saved Items'!K13</f>
        <v>0.98999999999999988</v>
      </c>
      <c r="G5" s="150">
        <f ca="1">'Saved Items'!L13</f>
        <v>2.19</v>
      </c>
      <c r="H5" s="150">
        <f ca="1">'Saved Items'!M13</f>
        <v>3.1799999999999997</v>
      </c>
      <c r="I5" s="67"/>
    </row>
    <row r="6" spans="1:9" s="81" customFormat="1">
      <c r="A6" s="81" t="s">
        <v>0</v>
      </c>
      <c r="B6" s="68" t="s">
        <v>100</v>
      </c>
      <c r="C6" s="150">
        <f ca="1">'Order History'!C9</f>
        <v>2</v>
      </c>
      <c r="D6" s="150">
        <f ca="1">'Order History'!F9</f>
        <v>2</v>
      </c>
      <c r="E6" s="150">
        <f ca="1">'Order History'!I9</f>
        <v>3.4000000000000004</v>
      </c>
      <c r="F6" s="150">
        <f ca="1">'Order History'!K9</f>
        <v>0.6</v>
      </c>
      <c r="G6" s="150">
        <f ca="1">'Order History'!L9</f>
        <v>1.02</v>
      </c>
      <c r="H6" s="150">
        <f ca="1">'Order History'!M9</f>
        <v>1.62</v>
      </c>
      <c r="I6" s="67"/>
    </row>
    <row r="7" spans="1:9" s="81" customFormat="1">
      <c r="A7" s="81" t="s">
        <v>1</v>
      </c>
      <c r="B7" s="68" t="s">
        <v>100</v>
      </c>
      <c r="C7" s="150">
        <f ca="1">'Saved Carts'!C9</f>
        <v>1.5</v>
      </c>
      <c r="D7" s="150">
        <f ca="1">'Saved Carts'!F9</f>
        <v>1.8</v>
      </c>
      <c r="E7" s="150">
        <f ca="1">'Saved Carts'!I9</f>
        <v>1.3</v>
      </c>
      <c r="F7" s="150">
        <f ca="1">'Saved Carts'!K9</f>
        <v>0.54</v>
      </c>
      <c r="G7" s="150">
        <f ca="1">'Saved Carts'!L9</f>
        <v>0.84</v>
      </c>
      <c r="H7" s="150">
        <f ca="1">'Saved Carts'!M9</f>
        <v>1.38</v>
      </c>
      <c r="I7" s="67"/>
    </row>
    <row r="8" spans="1:9" s="81" customFormat="1">
      <c r="A8" s="81" t="s">
        <v>120</v>
      </c>
      <c r="B8" s="68" t="s">
        <v>100</v>
      </c>
      <c r="C8" s="150">
        <f ca="1">'Share Cart'!C13</f>
        <v>4.3</v>
      </c>
      <c r="D8" s="150">
        <f ca="1">'Share Cart'!F13</f>
        <v>4.4000000000000004</v>
      </c>
      <c r="E8" s="150">
        <f ca="1">'Share Cart'!I13</f>
        <v>6.6</v>
      </c>
      <c r="F8" s="150">
        <f ca="1">'Share Cart'!K13</f>
        <v>1.32</v>
      </c>
      <c r="G8" s="150">
        <f ca="1">'Share Cart'!L13</f>
        <v>1.9799999999999998</v>
      </c>
      <c r="H8" s="150">
        <f ca="1">'Share Cart'!M13</f>
        <v>3.3</v>
      </c>
      <c r="I8" s="67"/>
    </row>
    <row r="9" spans="1:9" s="81" customFormat="1">
      <c r="A9" s="81" t="s">
        <v>2</v>
      </c>
      <c r="B9" s="68" t="s">
        <v>100</v>
      </c>
      <c r="C9" s="150">
        <f ca="1">'Active Cart'!C26</f>
        <v>11.6</v>
      </c>
      <c r="D9" s="150">
        <f ca="1">'Active Cart'!F26</f>
        <v>23.1</v>
      </c>
      <c r="E9" s="150">
        <f ca="1">'Active Cart'!I26</f>
        <v>19.099999999999998</v>
      </c>
      <c r="F9" s="150">
        <f ca="1">'Active Cart'!K26</f>
        <v>6.9300000000000006</v>
      </c>
      <c r="G9" s="150">
        <f ca="1">'Active Cart'!L26</f>
        <v>8.25</v>
      </c>
      <c r="H9" s="150">
        <f ca="1">'Active Cart'!M26</f>
        <v>15.18</v>
      </c>
      <c r="I9" s="67"/>
    </row>
    <row r="10" spans="1:9" s="81" customFormat="1">
      <c r="A10" s="81" t="s">
        <v>155</v>
      </c>
      <c r="B10" s="68" t="s">
        <v>100</v>
      </c>
      <c r="C10" s="150">
        <f ca="1">Checkout!C20</f>
        <v>20.5</v>
      </c>
      <c r="D10" s="150">
        <f ca="1">Checkout!F20</f>
        <v>29.5</v>
      </c>
      <c r="E10" s="150">
        <f ca="1">Checkout!I20</f>
        <v>10</v>
      </c>
      <c r="F10" s="150">
        <f ca="1">Checkout!K20</f>
        <v>8.85</v>
      </c>
      <c r="G10" s="150">
        <f ca="1">Checkout!L20</f>
        <v>3</v>
      </c>
      <c r="H10" s="150">
        <f ca="1">Checkout!M20</f>
        <v>11.85</v>
      </c>
      <c r="I10" s="67"/>
    </row>
    <row r="11" spans="1:9" s="81" customFormat="1">
      <c r="A11" s="81" t="s">
        <v>11</v>
      </c>
      <c r="B11" s="68" t="s">
        <v>111</v>
      </c>
      <c r="C11" s="150">
        <f ca="1">MyAccount!C11</f>
        <v>10</v>
      </c>
      <c r="D11" s="150">
        <f ca="1">MyAccount!F11</f>
        <v>10</v>
      </c>
      <c r="E11" s="150">
        <f ca="1">MyAccount!I11</f>
        <v>10</v>
      </c>
      <c r="F11" s="150">
        <f ca="1">MyAccount!K11</f>
        <v>3</v>
      </c>
      <c r="G11" s="150">
        <f ca="1">MyAccount!L11</f>
        <v>3</v>
      </c>
      <c r="H11" s="150">
        <f ca="1">MyAccount!M11</f>
        <v>6</v>
      </c>
      <c r="I11" s="67"/>
    </row>
    <row r="12" spans="1:9" s="81" customFormat="1">
      <c r="A12" s="81" t="s">
        <v>6</v>
      </c>
      <c r="B12" s="68" t="s">
        <v>111</v>
      </c>
      <c r="C12" s="150">
        <f ca="1">Avante!C12</f>
        <v>11</v>
      </c>
      <c r="D12" s="150">
        <f ca="1">Avante!F12</f>
        <v>19</v>
      </c>
      <c r="E12" s="150">
        <f ca="1">Avante!H12</f>
        <v>3</v>
      </c>
      <c r="F12" s="150">
        <f ca="1">Avante!K12</f>
        <v>5.7</v>
      </c>
      <c r="G12" s="150">
        <f ca="1">Avante!L12</f>
        <v>0.89999999999999991</v>
      </c>
      <c r="H12" s="150">
        <f ca="1">Avante!M12</f>
        <v>6.6</v>
      </c>
      <c r="I12" s="67"/>
    </row>
    <row r="13" spans="1:9" s="81" customFormat="1">
      <c r="A13" s="81" t="s">
        <v>55</v>
      </c>
      <c r="B13" s="68" t="s">
        <v>111</v>
      </c>
      <c r="C13" s="150">
        <f ca="1">'Data Conversions'!C10</f>
        <v>10</v>
      </c>
      <c r="D13" s="150">
        <f ca="1">'Data Conversions'!F10</f>
        <v>11.5</v>
      </c>
      <c r="E13" s="150">
        <f ca="1">'Data Conversions'!I10</f>
        <v>0</v>
      </c>
      <c r="F13" s="150">
        <f ca="1">'Data Conversions'!K10</f>
        <v>3.4499999999999997</v>
      </c>
      <c r="G13" s="150">
        <f ca="1">'Data Conversions'!L10</f>
        <v>0</v>
      </c>
      <c r="H13" s="150">
        <f ca="1">'Data Conversions'!M10</f>
        <v>3.4499999999999997</v>
      </c>
      <c r="I13" s="67"/>
    </row>
    <row r="14" spans="1:9" s="81" customFormat="1" ht="28.5">
      <c r="A14" s="81" t="s">
        <v>166</v>
      </c>
      <c r="B14" s="68"/>
      <c r="C14" s="150">
        <v>0</v>
      </c>
      <c r="D14" s="150">
        <v>0</v>
      </c>
      <c r="E14" s="150">
        <v>1</v>
      </c>
      <c r="F14" s="150">
        <v>0</v>
      </c>
      <c r="G14" s="150">
        <v>0</v>
      </c>
      <c r="H14" s="150">
        <v>0</v>
      </c>
      <c r="I14" s="67" t="s">
        <v>165</v>
      </c>
    </row>
    <row r="15" spans="1:9" s="81" customFormat="1" ht="28.5">
      <c r="A15" s="81" t="s">
        <v>13</v>
      </c>
      <c r="B15" s="68"/>
      <c r="C15" s="150">
        <v>0</v>
      </c>
      <c r="D15" s="150">
        <v>0</v>
      </c>
      <c r="E15" s="150">
        <v>0</v>
      </c>
      <c r="F15" s="150">
        <v>0</v>
      </c>
      <c r="G15" s="150">
        <v>0</v>
      </c>
      <c r="H15" s="150">
        <v>0</v>
      </c>
      <c r="I15" s="67" t="s">
        <v>167</v>
      </c>
    </row>
    <row r="16" spans="1:9" s="151" customFormat="1" ht="42.75">
      <c r="A16" s="81" t="s">
        <v>16</v>
      </c>
      <c r="B16" s="68"/>
      <c r="C16" s="150">
        <v>8</v>
      </c>
      <c r="D16" s="150">
        <v>4</v>
      </c>
      <c r="E16" s="150">
        <v>8</v>
      </c>
      <c r="F16" s="150">
        <v>3</v>
      </c>
      <c r="G16" s="150">
        <v>3</v>
      </c>
      <c r="H16" s="150">
        <v>3</v>
      </c>
      <c r="I16" s="67" t="s">
        <v>168</v>
      </c>
    </row>
    <row r="17" spans="1:9" s="151" customFormat="1">
      <c r="A17" s="151" t="s">
        <v>12</v>
      </c>
      <c r="B17" s="152" t="s">
        <v>111</v>
      </c>
      <c r="C17" s="151">
        <f ca="1">CEWeb!C11</f>
        <v>16</v>
      </c>
      <c r="D17" s="151">
        <f ca="1">CEWeb!F11</f>
        <v>16</v>
      </c>
      <c r="E17" s="151">
        <f ca="1">CEWeb!I11</f>
        <v>17</v>
      </c>
      <c r="F17" s="151">
        <f ca="1">CEWeb!K11</f>
        <v>4.8</v>
      </c>
      <c r="G17" s="151">
        <f ca="1">CEWeb!L11</f>
        <v>5.0999999999999996</v>
      </c>
      <c r="H17" s="151">
        <f ca="1">CEWeb!M11</f>
        <v>9.9</v>
      </c>
      <c r="I17" s="153"/>
    </row>
    <row r="18" spans="1:9">
      <c r="A18" s="151" t="s">
        <v>15</v>
      </c>
      <c r="B18" s="152" t="s">
        <v>111</v>
      </c>
      <c r="C18" s="154">
        <v>3</v>
      </c>
      <c r="D18" s="154">
        <v>3</v>
      </c>
      <c r="E18" s="154">
        <v>2</v>
      </c>
      <c r="F18" s="154">
        <v>2</v>
      </c>
      <c r="G18" s="154">
        <v>2</v>
      </c>
      <c r="H18" s="154">
        <v>2</v>
      </c>
      <c r="I18" s="153" t="s">
        <v>20</v>
      </c>
    </row>
    <row r="19" spans="1:9" s="151" customFormat="1" ht="28.5">
      <c r="A19" s="151" t="s">
        <v>9</v>
      </c>
      <c r="B19" s="152"/>
      <c r="C19" s="154">
        <v>2</v>
      </c>
      <c r="D19" s="154">
        <v>0</v>
      </c>
      <c r="E19" s="154">
        <v>0</v>
      </c>
      <c r="F19" s="154">
        <v>0</v>
      </c>
      <c r="G19" s="154">
        <v>0</v>
      </c>
      <c r="H19" s="154">
        <v>0</v>
      </c>
      <c r="I19" s="153" t="s">
        <v>174</v>
      </c>
    </row>
    <row r="20" spans="1:9" s="151" customFormat="1" ht="57">
      <c r="A20" s="151" t="s">
        <v>14</v>
      </c>
      <c r="B20" s="152"/>
      <c r="C20" s="154">
        <v>3</v>
      </c>
      <c r="D20" s="154">
        <v>4</v>
      </c>
      <c r="E20" s="154">
        <v>4</v>
      </c>
      <c r="F20" s="154">
        <v>2</v>
      </c>
      <c r="G20" s="154">
        <v>2</v>
      </c>
      <c r="H20" s="154">
        <v>2</v>
      </c>
      <c r="I20" s="153" t="s">
        <v>175</v>
      </c>
    </row>
    <row r="21" spans="1:9" s="151" customFormat="1">
      <c r="B21" s="152"/>
      <c r="C21" s="154"/>
      <c r="D21" s="154"/>
      <c r="E21" s="154"/>
      <c r="F21" s="154"/>
      <c r="G21" s="154"/>
      <c r="H21" s="154"/>
      <c r="I21" s="153"/>
    </row>
    <row r="22" spans="1:9">
      <c r="A22" s="82" t="s">
        <v>18</v>
      </c>
      <c r="C22" s="156">
        <f t="shared" ref="C22:H22" si="0">SUM(C4:C21)</f>
        <v>123.9</v>
      </c>
      <c r="D22" s="156">
        <f t="shared" si="0"/>
        <v>147.6</v>
      </c>
      <c r="E22" s="156">
        <f t="shared" si="0"/>
        <v>123.5</v>
      </c>
      <c r="F22" s="156">
        <f t="shared" si="0"/>
        <v>62.53</v>
      </c>
      <c r="G22" s="156">
        <f t="shared" si="0"/>
        <v>44.71</v>
      </c>
      <c r="H22" s="156">
        <f t="shared" si="0"/>
        <v>100.24</v>
      </c>
    </row>
    <row r="23" spans="1:9">
      <c r="C23" s="156">
        <v>2</v>
      </c>
      <c r="D23" s="156">
        <v>2.4</v>
      </c>
      <c r="E23" s="156">
        <v>1.6</v>
      </c>
      <c r="F23" s="156">
        <v>2.4</v>
      </c>
      <c r="G23" s="156">
        <v>1.6</v>
      </c>
      <c r="H23" s="157" t="s">
        <v>67</v>
      </c>
    </row>
    <row r="24" spans="1:9">
      <c r="A24" s="82" t="s">
        <v>17</v>
      </c>
      <c r="C24" s="156">
        <f>(((C22/C23)+0.49)/5)</f>
        <v>12.488000000000001</v>
      </c>
      <c r="D24" s="156">
        <f>(((D22/D23)+0.49)/5)</f>
        <v>12.398</v>
      </c>
      <c r="E24" s="156">
        <f>(((E22/E23)+0.49)/5)</f>
        <v>15.535499999999999</v>
      </c>
      <c r="F24" s="156">
        <f>(((F22/F23)+0.49)/5)</f>
        <v>5.3088333333333333</v>
      </c>
      <c r="G24" s="156">
        <f>(((G22/G23)+0.49)/5)</f>
        <v>5.6867499999999991</v>
      </c>
      <c r="H24" s="158" t="s">
        <v>68</v>
      </c>
    </row>
    <row r="25" spans="1:9">
      <c r="A25" s="82" t="s">
        <v>19</v>
      </c>
      <c r="C25" s="159">
        <f ca="1">TODAY()+(C24*7)</f>
        <v>41596.415999999997</v>
      </c>
      <c r="D25" s="159">
        <f ca="1">TODAY()+(D24*7)</f>
        <v>41595.786</v>
      </c>
      <c r="E25" s="159">
        <f ca="1">TODAY()+(E24*7)</f>
        <v>41617.748500000002</v>
      </c>
      <c r="F25" s="159">
        <f ca="1">D25+(F24*7)</f>
        <v>41632.947833333332</v>
      </c>
      <c r="G25" s="159">
        <f ca="1">E25+(G24*7)</f>
        <v>41657.55575</v>
      </c>
      <c r="H25" s="160" t="s">
        <v>66</v>
      </c>
    </row>
    <row r="27" spans="1:9">
      <c r="A27" s="82" t="s">
        <v>121</v>
      </c>
      <c r="C27" s="159">
        <v>41595</v>
      </c>
      <c r="D27" s="159">
        <v>41592</v>
      </c>
      <c r="E27" s="159">
        <v>41616</v>
      </c>
      <c r="F27" s="159">
        <v>41628</v>
      </c>
      <c r="G27" s="159">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62" bestFit="1" customWidth="1"/>
    <col min="2" max="2" width="5.85546875" style="106" bestFit="1" customWidth="1"/>
    <col min="3" max="3" width="5.5703125" style="107" bestFit="1" customWidth="1"/>
    <col min="4" max="4" width="7" style="105" bestFit="1" customWidth="1"/>
    <col min="5" max="5" width="5.85546875" style="106" bestFit="1" customWidth="1"/>
    <col min="6" max="6" width="5.5703125" style="107" bestFit="1" customWidth="1"/>
    <col min="7" max="7" width="6.28515625" style="105" bestFit="1" customWidth="1"/>
    <col min="8" max="8" width="5.85546875" style="106" bestFit="1" customWidth="1"/>
    <col min="9" max="9" width="5.5703125" style="107" bestFit="1" customWidth="1"/>
    <col min="10" max="10" width="6.28515625" style="105" bestFit="1" customWidth="1"/>
    <col min="11" max="11" width="8" style="106" bestFit="1" customWidth="1"/>
    <col min="12" max="12" width="4.42578125" style="105" bestFit="1" customWidth="1"/>
    <col min="13" max="13" width="4.42578125" style="119" bestFit="1" customWidth="1"/>
    <col min="14" max="14" width="4.42578125" style="119" customWidth="1"/>
    <col min="15" max="15" width="127.140625" style="203" bestFit="1" customWidth="1"/>
    <col min="16" max="16384" width="19" style="203"/>
  </cols>
  <sheetData>
    <row r="1" spans="1:15" s="86" customFormat="1" ht="15">
      <c r="A1" s="84" t="s">
        <v>4</v>
      </c>
      <c r="B1" s="208" t="s">
        <v>5</v>
      </c>
      <c r="C1" s="209"/>
      <c r="D1" s="210"/>
      <c r="E1" s="208" t="s">
        <v>6</v>
      </c>
      <c r="F1" s="209"/>
      <c r="G1" s="210"/>
      <c r="H1" s="208" t="s">
        <v>7</v>
      </c>
      <c r="I1" s="209"/>
      <c r="J1" s="210"/>
      <c r="K1" s="208" t="s">
        <v>97</v>
      </c>
      <c r="L1" s="210"/>
      <c r="M1" s="88" t="s">
        <v>98</v>
      </c>
      <c r="N1" s="88"/>
      <c r="O1" s="86" t="s">
        <v>90</v>
      </c>
    </row>
    <row r="2" spans="1:15" s="86" customFormat="1" ht="15">
      <c r="A2" s="84"/>
      <c r="B2" s="85" t="s">
        <v>95</v>
      </c>
      <c r="C2" s="86" t="s">
        <v>96</v>
      </c>
      <c r="D2" s="84" t="s">
        <v>92</v>
      </c>
      <c r="E2" s="85" t="s">
        <v>95</v>
      </c>
      <c r="F2" s="86" t="s">
        <v>96</v>
      </c>
      <c r="G2" s="84" t="s">
        <v>92</v>
      </c>
      <c r="H2" s="85" t="s">
        <v>95</v>
      </c>
      <c r="I2" s="86" t="s">
        <v>96</v>
      </c>
      <c r="J2" s="84" t="s">
        <v>92</v>
      </c>
      <c r="K2" s="85" t="s">
        <v>6</v>
      </c>
      <c r="L2" s="84" t="s">
        <v>7</v>
      </c>
      <c r="M2" s="88"/>
      <c r="N2" s="88"/>
    </row>
    <row r="3" spans="1:15" s="49" customFormat="1" ht="15">
      <c r="A3" s="92" t="str">
        <f ca="1">Summary!A1</f>
        <v>Status as of 8/22/13</v>
      </c>
      <c r="B3" s="91"/>
      <c r="D3" s="92"/>
      <c r="E3" s="91"/>
      <c r="G3" s="92"/>
      <c r="H3" s="91"/>
      <c r="J3" s="92"/>
      <c r="K3" s="91"/>
      <c r="L3" s="92"/>
      <c r="M3" s="94"/>
      <c r="N3" s="94"/>
    </row>
    <row r="4" spans="1:15" s="66" customFormat="1" ht="15">
      <c r="A4" s="161" t="s">
        <v>176</v>
      </c>
      <c r="B4" s="62">
        <v>3</v>
      </c>
      <c r="C4" s="96">
        <v>3</v>
      </c>
      <c r="D4" s="61" t="s">
        <v>114</v>
      </c>
      <c r="E4" s="62">
        <v>6</v>
      </c>
      <c r="F4" s="96">
        <v>6</v>
      </c>
      <c r="G4" s="61"/>
      <c r="H4" s="62">
        <v>5</v>
      </c>
      <c r="I4" s="96">
        <v>5</v>
      </c>
      <c r="J4" s="61"/>
      <c r="K4" s="62"/>
      <c r="L4" s="61"/>
      <c r="M4" s="65"/>
      <c r="N4" s="65"/>
      <c r="O4" s="66" t="s">
        <v>179</v>
      </c>
    </row>
    <row r="5" spans="1:15" s="66" customFormat="1" ht="15">
      <c r="A5" s="161" t="s">
        <v>180</v>
      </c>
      <c r="B5" s="62">
        <v>3</v>
      </c>
      <c r="C5" s="96">
        <v>3</v>
      </c>
      <c r="D5" s="61" t="s">
        <v>109</v>
      </c>
      <c r="E5" s="62">
        <v>1</v>
      </c>
      <c r="F5" s="96">
        <v>1</v>
      </c>
      <c r="G5" s="61"/>
      <c r="H5" s="62">
        <v>4</v>
      </c>
      <c r="I5" s="96">
        <v>4</v>
      </c>
      <c r="J5" s="61"/>
      <c r="K5" s="62"/>
      <c r="L5" s="61"/>
      <c r="M5" s="65"/>
      <c r="N5" s="65"/>
      <c r="O5" s="66" t="s">
        <v>181</v>
      </c>
    </row>
    <row r="6" spans="1:15" s="66" customFormat="1" ht="15">
      <c r="A6" s="161" t="s">
        <v>177</v>
      </c>
      <c r="B6" s="62">
        <v>4</v>
      </c>
      <c r="C6" s="96">
        <v>4</v>
      </c>
      <c r="D6" s="61" t="s">
        <v>141</v>
      </c>
      <c r="E6" s="62">
        <v>4</v>
      </c>
      <c r="F6" s="96">
        <v>4</v>
      </c>
      <c r="G6" s="61"/>
      <c r="H6" s="62">
        <v>0</v>
      </c>
      <c r="I6" s="96">
        <v>0</v>
      </c>
      <c r="J6" s="61"/>
      <c r="K6" s="62"/>
      <c r="L6" s="61"/>
      <c r="M6" s="65"/>
      <c r="N6" s="65"/>
      <c r="O6" s="66" t="s">
        <v>178</v>
      </c>
    </row>
    <row r="7" spans="1:15" s="66" customFormat="1" ht="15">
      <c r="A7" s="161" t="s">
        <v>182</v>
      </c>
      <c r="B7" s="62">
        <v>7</v>
      </c>
      <c r="C7" s="96">
        <v>3</v>
      </c>
      <c r="D7" s="61" t="s">
        <v>184</v>
      </c>
      <c r="E7" s="62">
        <v>0</v>
      </c>
      <c r="F7" s="96">
        <v>0</v>
      </c>
      <c r="G7" s="61"/>
      <c r="H7" s="62">
        <v>5</v>
      </c>
      <c r="I7" s="96">
        <v>5</v>
      </c>
      <c r="J7" s="61"/>
      <c r="K7" s="62"/>
      <c r="L7" s="61"/>
      <c r="M7" s="65"/>
      <c r="N7" s="65"/>
      <c r="O7" s="66" t="s">
        <v>197</v>
      </c>
    </row>
    <row r="8" spans="1:15" s="107" customFormat="1" ht="15">
      <c r="A8" s="162" t="s">
        <v>183</v>
      </c>
      <c r="B8" s="106">
        <v>3</v>
      </c>
      <c r="C8" s="201">
        <v>3</v>
      </c>
      <c r="D8" s="105" t="s">
        <v>114</v>
      </c>
      <c r="E8" s="106">
        <v>5</v>
      </c>
      <c r="F8" s="201">
        <v>5</v>
      </c>
      <c r="G8" s="105"/>
      <c r="H8" s="106">
        <v>3</v>
      </c>
      <c r="I8" s="201">
        <v>3</v>
      </c>
      <c r="J8" s="105"/>
      <c r="K8" s="106"/>
      <c r="L8" s="105"/>
      <c r="M8" s="119"/>
      <c r="N8" s="119"/>
    </row>
    <row r="9" spans="1:15" s="107" customFormat="1" ht="15">
      <c r="A9" s="162"/>
      <c r="B9" s="106"/>
      <c r="C9" s="201"/>
      <c r="D9" s="105"/>
      <c r="E9" s="106"/>
      <c r="F9" s="201"/>
      <c r="G9" s="105"/>
      <c r="H9" s="106"/>
      <c r="I9" s="201"/>
      <c r="J9" s="105"/>
      <c r="K9" s="106"/>
      <c r="L9" s="105"/>
      <c r="M9" s="119"/>
      <c r="N9" s="119"/>
    </row>
    <row r="10" spans="1:15" s="76" customFormat="1" ht="15.75" thickBot="1">
      <c r="A10" s="202"/>
      <c r="B10" s="75"/>
      <c r="C10" s="204"/>
      <c r="D10" s="74"/>
      <c r="E10" s="75"/>
      <c r="F10" s="204"/>
      <c r="G10" s="74"/>
      <c r="H10" s="75"/>
      <c r="I10" s="204"/>
      <c r="J10" s="74"/>
      <c r="K10" s="75"/>
      <c r="L10" s="74"/>
      <c r="M10" s="79"/>
      <c r="N10" s="79"/>
    </row>
    <row r="11" spans="1:15" ht="15.75" thickTop="1">
      <c r="A11" s="162" t="s">
        <v>101</v>
      </c>
      <c r="B11" s="106">
        <f>SUM(B4:B10)</f>
        <v>20</v>
      </c>
      <c r="C11" s="201">
        <f>SUM(C4:C10)</f>
        <v>16</v>
      </c>
      <c r="E11" s="106">
        <f>SUM(E4:E10)</f>
        <v>16</v>
      </c>
      <c r="F11" s="201">
        <f>SUM(F4:F10)</f>
        <v>16</v>
      </c>
      <c r="H11" s="106">
        <f>SUM(H4:H10)</f>
        <v>17</v>
      </c>
      <c r="I11" s="201">
        <f>SUM(I4:I10)</f>
        <v>17</v>
      </c>
      <c r="K11" s="106">
        <f>E11*B13</f>
        <v>4.8</v>
      </c>
      <c r="L11" s="105">
        <f>H11*B13</f>
        <v>5.0999999999999996</v>
      </c>
      <c r="M11" s="119">
        <f>(E11+H11)*B14</f>
        <v>9.9</v>
      </c>
      <c r="O11" s="119" t="s">
        <v>153</v>
      </c>
    </row>
    <row r="13" spans="1:15">
      <c r="A13" s="162" t="s">
        <v>38</v>
      </c>
      <c r="B13" s="106">
        <v>0.3</v>
      </c>
    </row>
    <row r="14" spans="1:15">
      <c r="A14" s="162" t="s">
        <v>99</v>
      </c>
      <c r="B14" s="106">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I4" sqref="I4:I37"/>
    </sheetView>
  </sheetViews>
  <sheetFormatPr defaultRowHeight="14.25"/>
  <cols>
    <col min="1" max="1" width="38.7109375" style="105" bestFit="1" customWidth="1"/>
    <col min="2" max="2" width="5.85546875" style="107" bestFit="1" customWidth="1"/>
    <col min="3" max="3" width="5.5703125" style="107" bestFit="1" customWidth="1"/>
    <col min="4" max="4" width="6.28515625" style="192" bestFit="1" customWidth="1"/>
    <col min="5" max="5" width="5.85546875" style="107" bestFit="1" customWidth="1"/>
    <col min="6" max="6" width="5.5703125" style="107" bestFit="1" customWidth="1"/>
    <col min="7" max="7" width="6.28515625" style="192" bestFit="1" customWidth="1"/>
    <col min="8" max="8" width="5.85546875" style="107" bestFit="1" customWidth="1"/>
    <col min="9" max="9" width="5.5703125" style="107" bestFit="1" customWidth="1"/>
    <col min="10" max="10" width="6.28515625" style="192" bestFit="1" customWidth="1"/>
    <col min="11" max="11" width="8" style="107" bestFit="1" customWidth="1"/>
    <col min="12" max="13" width="6.7109375" style="105" bestFit="1" customWidth="1"/>
    <col min="14" max="14" width="5.42578125" style="109" bestFit="1" customWidth="1"/>
    <col min="15" max="15" width="155.5703125" style="193" bestFit="1" customWidth="1"/>
    <col min="16" max="16384" width="9.140625" style="107"/>
  </cols>
  <sheetData>
    <row r="1" spans="1:15" s="86" customFormat="1" ht="15">
      <c r="A1" s="84" t="s">
        <v>4</v>
      </c>
      <c r="B1" s="209" t="s">
        <v>5</v>
      </c>
      <c r="C1" s="209"/>
      <c r="D1" s="209"/>
      <c r="E1" s="209" t="s">
        <v>6</v>
      </c>
      <c r="F1" s="209"/>
      <c r="G1" s="209"/>
      <c r="H1" s="209" t="s">
        <v>7</v>
      </c>
      <c r="I1" s="209"/>
      <c r="J1" s="209"/>
      <c r="K1" s="209" t="s">
        <v>97</v>
      </c>
      <c r="L1" s="209"/>
      <c r="M1" s="184" t="s">
        <v>98</v>
      </c>
      <c r="N1" s="88"/>
      <c r="O1" s="185" t="s">
        <v>90</v>
      </c>
    </row>
    <row r="2" spans="1:15" s="86" customFormat="1" ht="15">
      <c r="A2" s="84"/>
      <c r="B2" s="86" t="s">
        <v>95</v>
      </c>
      <c r="C2" s="86" t="s">
        <v>96</v>
      </c>
      <c r="D2" s="84" t="s">
        <v>92</v>
      </c>
      <c r="E2" s="86" t="s">
        <v>95</v>
      </c>
      <c r="F2" s="86" t="s">
        <v>96</v>
      </c>
      <c r="G2" s="84" t="s">
        <v>92</v>
      </c>
      <c r="H2" s="86" t="s">
        <v>95</v>
      </c>
      <c r="I2" s="86" t="s">
        <v>96</v>
      </c>
      <c r="J2" s="84" t="s">
        <v>92</v>
      </c>
      <c r="K2" s="86" t="s">
        <v>6</v>
      </c>
      <c r="L2" s="84" t="s">
        <v>7</v>
      </c>
      <c r="M2" s="184"/>
      <c r="N2" s="88"/>
      <c r="O2" s="186"/>
    </row>
    <row r="3" spans="1:15" s="49" customFormat="1" ht="15">
      <c r="A3" s="92" t="str">
        <f ca="1">Summary!A1</f>
        <v>Status as of 8/22/13</v>
      </c>
      <c r="D3" s="92"/>
      <c r="G3" s="92"/>
      <c r="J3" s="92"/>
      <c r="L3" s="92"/>
      <c r="M3" s="187"/>
      <c r="N3" s="94"/>
      <c r="O3" s="188"/>
    </row>
    <row r="4" spans="1:15" s="163" customFormat="1" ht="15">
      <c r="A4" s="189"/>
      <c r="C4" s="197"/>
      <c r="D4" s="189"/>
      <c r="F4" s="197"/>
      <c r="G4" s="189"/>
      <c r="I4" s="197"/>
      <c r="J4" s="189"/>
      <c r="L4" s="189"/>
      <c r="M4" s="190"/>
      <c r="N4" s="191"/>
      <c r="O4" s="168"/>
    </row>
    <row r="5" spans="1:15" s="165" customFormat="1" ht="15">
      <c r="A5" s="189" t="s">
        <v>163</v>
      </c>
      <c r="B5" s="165">
        <v>2</v>
      </c>
      <c r="C5" s="198">
        <v>2</v>
      </c>
      <c r="D5" s="166" t="s">
        <v>109</v>
      </c>
      <c r="F5" s="198"/>
      <c r="G5" s="166"/>
      <c r="H5" s="165">
        <v>5</v>
      </c>
      <c r="I5" s="198">
        <v>5</v>
      </c>
      <c r="J5" s="166" t="s">
        <v>94</v>
      </c>
      <c r="L5" s="164"/>
      <c r="M5" s="164"/>
      <c r="N5" s="167"/>
      <c r="O5" s="168" t="s">
        <v>204</v>
      </c>
    </row>
    <row r="6" spans="1:15" s="165" customFormat="1" ht="15">
      <c r="A6" s="164" t="s">
        <v>118</v>
      </c>
      <c r="C6" s="198">
        <v>0</v>
      </c>
      <c r="D6" s="166" t="s">
        <v>114</v>
      </c>
      <c r="E6" s="165">
        <v>5</v>
      </c>
      <c r="F6" s="198">
        <v>0</v>
      </c>
      <c r="G6" s="166" t="s">
        <v>102</v>
      </c>
      <c r="H6" s="165">
        <v>1</v>
      </c>
      <c r="I6" s="198">
        <v>1</v>
      </c>
      <c r="J6" s="166" t="s">
        <v>128</v>
      </c>
      <c r="L6" s="164"/>
      <c r="M6" s="164"/>
      <c r="N6" s="167"/>
      <c r="O6" s="168" t="s">
        <v>205</v>
      </c>
    </row>
    <row r="7" spans="1:15" s="170" customFormat="1" ht="15">
      <c r="A7" s="169" t="s">
        <v>119</v>
      </c>
      <c r="C7" s="199">
        <v>0</v>
      </c>
      <c r="D7" s="171" t="s">
        <v>114</v>
      </c>
      <c r="E7" s="170">
        <v>2</v>
      </c>
      <c r="F7" s="199">
        <v>0</v>
      </c>
      <c r="G7" s="171" t="s">
        <v>102</v>
      </c>
      <c r="I7" s="199"/>
      <c r="J7" s="171"/>
      <c r="L7" s="169"/>
      <c r="M7" s="169"/>
      <c r="N7" s="172"/>
      <c r="O7" s="173" t="s">
        <v>206</v>
      </c>
    </row>
    <row r="8" spans="1:15" s="165" customFormat="1" ht="15">
      <c r="A8" s="164" t="s">
        <v>91</v>
      </c>
      <c r="B8" s="165">
        <v>0.5</v>
      </c>
      <c r="C8" s="198">
        <v>0.5</v>
      </c>
      <c r="D8" s="166" t="s">
        <v>109</v>
      </c>
      <c r="E8" s="165">
        <v>0.5</v>
      </c>
      <c r="F8" s="198">
        <v>0.5</v>
      </c>
      <c r="G8" s="166" t="s">
        <v>109</v>
      </c>
      <c r="H8" s="165">
        <v>0.5</v>
      </c>
      <c r="I8" s="198">
        <v>1</v>
      </c>
      <c r="J8" s="166" t="s">
        <v>94</v>
      </c>
      <c r="L8" s="164"/>
      <c r="M8" s="164"/>
      <c r="N8" s="167"/>
      <c r="O8" s="168" t="s">
        <v>207</v>
      </c>
    </row>
    <row r="9" spans="1:15" s="165" customFormat="1" ht="15">
      <c r="A9" s="164" t="s">
        <v>93</v>
      </c>
      <c r="C9" s="198"/>
      <c r="D9" s="166"/>
      <c r="F9" s="198"/>
      <c r="G9" s="166"/>
      <c r="H9" s="165">
        <v>1</v>
      </c>
      <c r="I9" s="198">
        <v>1</v>
      </c>
      <c r="J9" s="166" t="s">
        <v>94</v>
      </c>
      <c r="L9" s="164"/>
      <c r="M9" s="164"/>
      <c r="N9" s="167"/>
      <c r="O9" s="168" t="s">
        <v>208</v>
      </c>
    </row>
    <row r="10" spans="1:15" s="66" customFormat="1" ht="15">
      <c r="A10" s="61" t="s">
        <v>3</v>
      </c>
      <c r="B10" s="66">
        <v>1</v>
      </c>
      <c r="C10" s="96">
        <v>0</v>
      </c>
      <c r="D10" s="174" t="s">
        <v>114</v>
      </c>
      <c r="E10" s="66">
        <v>4</v>
      </c>
      <c r="F10" s="96">
        <v>2</v>
      </c>
      <c r="G10" s="174" t="s">
        <v>102</v>
      </c>
      <c r="H10" s="66">
        <v>5</v>
      </c>
      <c r="I10" s="96">
        <v>5</v>
      </c>
      <c r="J10" s="174" t="s">
        <v>94</v>
      </c>
      <c r="L10" s="61"/>
      <c r="M10" s="61"/>
      <c r="N10" s="64" t="s">
        <v>237</v>
      </c>
      <c r="O10" s="175" t="s">
        <v>209</v>
      </c>
    </row>
    <row r="11" spans="1:15" s="177" customFormat="1" ht="15">
      <c r="A11" s="176" t="s">
        <v>115</v>
      </c>
      <c r="B11" s="177">
        <v>2</v>
      </c>
      <c r="C11" s="200">
        <v>0</v>
      </c>
      <c r="D11" s="178" t="s">
        <v>109</v>
      </c>
      <c r="E11" s="177">
        <v>1</v>
      </c>
      <c r="F11" s="200">
        <v>0</v>
      </c>
      <c r="G11" s="178" t="s">
        <v>106</v>
      </c>
      <c r="I11" s="200"/>
      <c r="J11" s="178"/>
      <c r="L11" s="176"/>
      <c r="M11" s="176"/>
      <c r="N11" s="179"/>
      <c r="O11" s="180" t="s">
        <v>210</v>
      </c>
    </row>
    <row r="12" spans="1:15" s="66" customFormat="1" ht="15">
      <c r="A12" s="61" t="s">
        <v>116</v>
      </c>
      <c r="B12" s="66">
        <v>0</v>
      </c>
      <c r="C12" s="96">
        <v>0</v>
      </c>
      <c r="D12" s="174" t="s">
        <v>109</v>
      </c>
      <c r="E12" s="66">
        <v>6</v>
      </c>
      <c r="F12" s="96">
        <v>0</v>
      </c>
      <c r="G12" s="174" t="s">
        <v>106</v>
      </c>
      <c r="I12" s="96"/>
      <c r="J12" s="174"/>
      <c r="L12" s="61"/>
      <c r="M12" s="61"/>
      <c r="N12" s="64"/>
      <c r="O12" s="175" t="s">
        <v>211</v>
      </c>
    </row>
    <row r="13" spans="1:15" s="66" customFormat="1" ht="15">
      <c r="A13" s="61" t="s">
        <v>117</v>
      </c>
      <c r="B13" s="66">
        <v>1</v>
      </c>
      <c r="C13" s="96">
        <v>0</v>
      </c>
      <c r="D13" s="174" t="s">
        <v>108</v>
      </c>
      <c r="E13" s="66">
        <v>5</v>
      </c>
      <c r="F13" s="96">
        <v>2</v>
      </c>
      <c r="G13" s="174" t="s">
        <v>106</v>
      </c>
      <c r="I13" s="96"/>
      <c r="J13" s="174"/>
      <c r="L13" s="61"/>
      <c r="M13" s="61"/>
      <c r="N13" s="64"/>
      <c r="O13" s="175" t="s">
        <v>203</v>
      </c>
    </row>
    <row r="14" spans="1:15" s="66" customFormat="1" ht="15">
      <c r="A14" s="61" t="s">
        <v>185</v>
      </c>
      <c r="C14" s="96">
        <v>2</v>
      </c>
      <c r="D14" s="174" t="s">
        <v>114</v>
      </c>
      <c r="F14" s="96"/>
      <c r="G14" s="174"/>
      <c r="I14" s="96"/>
      <c r="J14" s="174"/>
      <c r="L14" s="61"/>
      <c r="M14" s="61"/>
      <c r="N14" s="64" t="s">
        <v>228</v>
      </c>
      <c r="O14" s="175" t="s">
        <v>186</v>
      </c>
    </row>
    <row r="15" spans="1:15" s="66" customFormat="1" ht="15">
      <c r="A15" s="61" t="s">
        <v>187</v>
      </c>
      <c r="B15" s="66">
        <v>1.5</v>
      </c>
      <c r="C15" s="96">
        <v>0</v>
      </c>
      <c r="D15" s="174" t="s">
        <v>141</v>
      </c>
      <c r="E15" s="66">
        <v>3</v>
      </c>
      <c r="F15" s="96">
        <v>0.5</v>
      </c>
      <c r="G15" s="174" t="s">
        <v>106</v>
      </c>
      <c r="I15" s="96"/>
      <c r="J15" s="174"/>
      <c r="L15" s="61"/>
      <c r="M15" s="61"/>
      <c r="N15" s="64"/>
      <c r="O15" s="175" t="s">
        <v>212</v>
      </c>
    </row>
    <row r="16" spans="1:15" s="66" customFormat="1" ht="15">
      <c r="A16" s="61" t="s">
        <v>219</v>
      </c>
      <c r="C16" s="96">
        <v>0</v>
      </c>
      <c r="D16" s="174" t="s">
        <v>114</v>
      </c>
      <c r="E16" s="66">
        <v>7</v>
      </c>
      <c r="F16" s="96">
        <v>0</v>
      </c>
      <c r="G16" s="174" t="s">
        <v>105</v>
      </c>
      <c r="I16" s="96"/>
      <c r="J16" s="174"/>
      <c r="L16" s="61"/>
      <c r="M16" s="61"/>
      <c r="N16" s="64"/>
      <c r="O16" s="175" t="s">
        <v>213</v>
      </c>
    </row>
    <row r="17" spans="1:15" s="66" customFormat="1" ht="15">
      <c r="A17" s="61" t="s">
        <v>113</v>
      </c>
      <c r="C17" s="96">
        <v>0</v>
      </c>
      <c r="D17" s="174" t="s">
        <v>109</v>
      </c>
      <c r="E17" s="66">
        <v>2</v>
      </c>
      <c r="F17" s="96">
        <v>1</v>
      </c>
      <c r="G17" s="174" t="s">
        <v>105</v>
      </c>
      <c r="I17" s="96"/>
      <c r="J17" s="174"/>
      <c r="L17" s="61"/>
      <c r="M17" s="61"/>
      <c r="N17" s="64"/>
      <c r="O17" s="175" t="s">
        <v>215</v>
      </c>
    </row>
    <row r="18" spans="1:15" s="66" customFormat="1" ht="15">
      <c r="A18" s="61" t="s">
        <v>112</v>
      </c>
      <c r="C18" s="96">
        <v>0</v>
      </c>
      <c r="D18" s="174" t="s">
        <v>109</v>
      </c>
      <c r="E18" s="66">
        <v>2</v>
      </c>
      <c r="F18" s="96">
        <v>1</v>
      </c>
      <c r="G18" s="174" t="s">
        <v>105</v>
      </c>
      <c r="I18" s="96"/>
      <c r="J18" s="174"/>
      <c r="L18" s="61"/>
      <c r="M18" s="61"/>
      <c r="N18" s="64"/>
      <c r="O18" s="175" t="s">
        <v>216</v>
      </c>
    </row>
    <row r="19" spans="1:15" s="165" customFormat="1" ht="15">
      <c r="A19" s="164" t="s">
        <v>188</v>
      </c>
      <c r="B19" s="165">
        <v>6</v>
      </c>
      <c r="C19" s="198">
        <v>0</v>
      </c>
      <c r="D19" s="166" t="s">
        <v>114</v>
      </c>
      <c r="F19" s="198"/>
      <c r="G19" s="166"/>
      <c r="I19" s="198"/>
      <c r="J19" s="166"/>
      <c r="L19" s="164"/>
      <c r="M19" s="164"/>
      <c r="N19" s="167"/>
      <c r="O19" s="168" t="s">
        <v>189</v>
      </c>
    </row>
    <row r="20" spans="1:15" s="165" customFormat="1" ht="15">
      <c r="A20" s="164" t="s">
        <v>196</v>
      </c>
      <c r="B20" s="165">
        <v>1</v>
      </c>
      <c r="C20" s="198">
        <v>0</v>
      </c>
      <c r="D20" s="166" t="s">
        <v>141</v>
      </c>
      <c r="E20" s="165">
        <v>6</v>
      </c>
      <c r="F20" s="198">
        <v>1</v>
      </c>
      <c r="G20" s="166" t="s">
        <v>102</v>
      </c>
      <c r="I20" s="198">
        <v>2</v>
      </c>
      <c r="J20" s="166"/>
      <c r="L20" s="164"/>
      <c r="M20" s="164"/>
      <c r="N20" s="167"/>
      <c r="O20" s="168" t="s">
        <v>217</v>
      </c>
    </row>
    <row r="21" spans="1:15" s="165" customFormat="1" ht="15">
      <c r="A21" s="164" t="s">
        <v>225</v>
      </c>
      <c r="B21" s="165">
        <v>1.5</v>
      </c>
      <c r="C21" s="198">
        <v>0.5</v>
      </c>
      <c r="D21" s="166" t="s">
        <v>109</v>
      </c>
      <c r="E21" s="165">
        <v>4</v>
      </c>
      <c r="F21" s="198">
        <v>0</v>
      </c>
      <c r="G21" s="166"/>
      <c r="H21" s="165">
        <v>3</v>
      </c>
      <c r="I21" s="198">
        <v>3</v>
      </c>
      <c r="J21" s="166" t="s">
        <v>94</v>
      </c>
      <c r="L21" s="164"/>
      <c r="M21" s="164"/>
      <c r="N21" s="167" t="s">
        <v>230</v>
      </c>
      <c r="O21" s="168" t="s">
        <v>226</v>
      </c>
    </row>
    <row r="22" spans="1:15" s="66" customFormat="1" ht="15">
      <c r="A22" s="61" t="s">
        <v>127</v>
      </c>
      <c r="C22" s="96"/>
      <c r="D22" s="174"/>
      <c r="F22" s="96"/>
      <c r="G22" s="174"/>
      <c r="H22" s="66">
        <v>0.1</v>
      </c>
      <c r="I22" s="96">
        <v>0.1</v>
      </c>
      <c r="J22" s="174" t="s">
        <v>128</v>
      </c>
      <c r="L22" s="61"/>
      <c r="M22" s="61"/>
      <c r="N22" s="64"/>
      <c r="O22" s="175" t="s">
        <v>195</v>
      </c>
    </row>
    <row r="23" spans="1:15" s="165" customFormat="1" ht="15">
      <c r="A23" s="164" t="s">
        <v>129</v>
      </c>
      <c r="C23" s="198"/>
      <c r="D23" s="166"/>
      <c r="F23" s="198"/>
      <c r="G23" s="166"/>
      <c r="H23" s="165">
        <v>0.5</v>
      </c>
      <c r="I23" s="198">
        <v>0.5</v>
      </c>
      <c r="J23" s="166" t="s">
        <v>128</v>
      </c>
      <c r="L23" s="164"/>
      <c r="M23" s="164"/>
      <c r="N23" s="167"/>
      <c r="O23" s="168" t="s">
        <v>236</v>
      </c>
    </row>
    <row r="24" spans="1:15" s="165" customFormat="1" ht="15">
      <c r="A24" s="164" t="s">
        <v>130</v>
      </c>
      <c r="C24" s="198"/>
      <c r="D24" s="166"/>
      <c r="F24" s="198"/>
      <c r="G24" s="166"/>
      <c r="H24" s="165">
        <v>0.5</v>
      </c>
      <c r="I24" s="198">
        <v>0.5</v>
      </c>
      <c r="J24" s="166" t="s">
        <v>128</v>
      </c>
      <c r="L24" s="164"/>
      <c r="M24" s="164"/>
      <c r="N24" s="167"/>
      <c r="O24" s="168" t="s">
        <v>194</v>
      </c>
    </row>
    <row r="25" spans="1:15" s="170" customFormat="1" ht="15">
      <c r="A25" s="169" t="s">
        <v>131</v>
      </c>
      <c r="B25" s="170">
        <v>0.2</v>
      </c>
      <c r="C25" s="199">
        <v>0</v>
      </c>
      <c r="D25" s="171" t="s">
        <v>109</v>
      </c>
      <c r="F25" s="199"/>
      <c r="G25" s="171" t="s">
        <v>104</v>
      </c>
      <c r="I25" s="199"/>
      <c r="J25" s="171"/>
      <c r="L25" s="169"/>
      <c r="M25" s="169"/>
      <c r="N25" s="172"/>
      <c r="O25" s="173"/>
    </row>
    <row r="26" spans="1:15" s="165" customFormat="1" ht="15">
      <c r="A26" s="164" t="s">
        <v>142</v>
      </c>
      <c r="C26" s="198"/>
      <c r="D26" s="166"/>
      <c r="E26" s="165">
        <v>2</v>
      </c>
      <c r="F26" s="198">
        <v>0</v>
      </c>
      <c r="G26" s="166" t="s">
        <v>102</v>
      </c>
      <c r="H26" s="165">
        <v>2</v>
      </c>
      <c r="I26" s="198">
        <v>2</v>
      </c>
      <c r="J26" s="166" t="s">
        <v>128</v>
      </c>
      <c r="L26" s="164"/>
      <c r="M26" s="164"/>
      <c r="N26" s="167"/>
      <c r="O26" s="181" t="s">
        <v>143</v>
      </c>
    </row>
    <row r="27" spans="1:15" s="165" customFormat="1" ht="15">
      <c r="A27" s="164" t="s">
        <v>69</v>
      </c>
      <c r="B27" s="165">
        <v>1</v>
      </c>
      <c r="C27" s="198">
        <v>1</v>
      </c>
      <c r="D27" s="166" t="s">
        <v>114</v>
      </c>
      <c r="E27" s="165">
        <v>3</v>
      </c>
      <c r="F27" s="198">
        <v>3</v>
      </c>
      <c r="G27" s="166" t="s">
        <v>104</v>
      </c>
      <c r="I27" s="198"/>
      <c r="J27" s="166"/>
      <c r="L27" s="164"/>
      <c r="M27" s="164"/>
      <c r="N27" s="167" t="s">
        <v>152</v>
      </c>
      <c r="O27" s="181" t="s">
        <v>70</v>
      </c>
    </row>
    <row r="28" spans="1:15" s="165" customFormat="1" ht="15">
      <c r="A28" s="164" t="s">
        <v>150</v>
      </c>
      <c r="B28" s="165">
        <v>5</v>
      </c>
      <c r="C28" s="198">
        <v>5</v>
      </c>
      <c r="D28" s="166" t="s">
        <v>141</v>
      </c>
      <c r="E28" s="165">
        <v>4</v>
      </c>
      <c r="F28" s="198">
        <v>4</v>
      </c>
      <c r="G28" s="166" t="s">
        <v>106</v>
      </c>
      <c r="H28" s="165">
        <v>4</v>
      </c>
      <c r="I28" s="198">
        <v>4</v>
      </c>
      <c r="J28" s="166" t="s">
        <v>104</v>
      </c>
      <c r="L28" s="164"/>
      <c r="M28" s="164"/>
      <c r="N28" s="167" t="s">
        <v>152</v>
      </c>
      <c r="O28" s="181" t="s">
        <v>218</v>
      </c>
    </row>
    <row r="29" spans="1:15" s="66" customFormat="1" ht="15">
      <c r="A29" s="61" t="s">
        <v>161</v>
      </c>
      <c r="B29" s="66">
        <v>0</v>
      </c>
      <c r="C29" s="96">
        <v>0</v>
      </c>
      <c r="D29" s="174" t="s">
        <v>141</v>
      </c>
      <c r="E29" s="66">
        <v>0</v>
      </c>
      <c r="F29" s="96">
        <v>0</v>
      </c>
      <c r="G29" s="174"/>
      <c r="H29" s="66">
        <v>0.5</v>
      </c>
      <c r="I29" s="96">
        <v>0.5</v>
      </c>
      <c r="J29" s="174" t="s">
        <v>94</v>
      </c>
      <c r="L29" s="61"/>
      <c r="M29" s="61"/>
      <c r="N29" s="64"/>
      <c r="O29" s="182" t="s">
        <v>162</v>
      </c>
    </row>
    <row r="30" spans="1:15" s="66" customFormat="1" ht="15">
      <c r="A30" s="61" t="s">
        <v>170</v>
      </c>
      <c r="B30" s="66">
        <v>4</v>
      </c>
      <c r="C30" s="96">
        <v>1</v>
      </c>
      <c r="D30" s="174" t="s">
        <v>141</v>
      </c>
      <c r="E30" s="66">
        <v>4</v>
      </c>
      <c r="F30" s="96">
        <v>0</v>
      </c>
      <c r="G30" s="174" t="s">
        <v>105</v>
      </c>
      <c r="H30" s="66">
        <v>2</v>
      </c>
      <c r="I30" s="96">
        <v>2</v>
      </c>
      <c r="J30" s="174"/>
      <c r="L30" s="61"/>
      <c r="M30" s="61"/>
      <c r="N30" s="64"/>
      <c r="O30" s="182" t="s">
        <v>171</v>
      </c>
    </row>
    <row r="31" spans="1:15" s="66" customFormat="1" ht="15">
      <c r="A31" s="61" t="s">
        <v>220</v>
      </c>
      <c r="B31" s="66">
        <v>2</v>
      </c>
      <c r="C31" s="96">
        <v>2</v>
      </c>
      <c r="D31" s="174" t="s">
        <v>109</v>
      </c>
      <c r="E31" s="66">
        <v>1</v>
      </c>
      <c r="F31" s="96">
        <v>1</v>
      </c>
      <c r="G31" s="174" t="s">
        <v>105</v>
      </c>
      <c r="H31" s="66">
        <v>4</v>
      </c>
      <c r="I31" s="96">
        <v>4</v>
      </c>
      <c r="J31" s="174"/>
      <c r="L31" s="61"/>
      <c r="M31" s="61"/>
      <c r="N31" s="64"/>
      <c r="O31" s="182" t="s">
        <v>214</v>
      </c>
    </row>
    <row r="32" spans="1:15" s="66" customFormat="1" ht="15">
      <c r="A32" s="61" t="s">
        <v>172</v>
      </c>
      <c r="B32" s="66">
        <v>3</v>
      </c>
      <c r="C32" s="96">
        <v>0</v>
      </c>
      <c r="D32" s="174" t="s">
        <v>109</v>
      </c>
      <c r="E32" s="66">
        <v>3</v>
      </c>
      <c r="F32" s="96">
        <v>0</v>
      </c>
      <c r="G32" s="174"/>
      <c r="H32" s="66">
        <v>0</v>
      </c>
      <c r="I32" s="96">
        <v>0</v>
      </c>
      <c r="J32" s="174"/>
      <c r="L32" s="61"/>
      <c r="M32" s="61"/>
      <c r="N32" s="64"/>
      <c r="O32" s="182" t="s">
        <v>173</v>
      </c>
    </row>
    <row r="33" spans="1:15" s="66" customFormat="1" ht="15">
      <c r="A33" s="61" t="s">
        <v>223</v>
      </c>
      <c r="C33" s="96"/>
      <c r="D33" s="174"/>
      <c r="F33" s="96"/>
      <c r="G33" s="174"/>
      <c r="H33" s="66">
        <v>4</v>
      </c>
      <c r="I33" s="96">
        <v>1</v>
      </c>
      <c r="J33" s="174" t="s">
        <v>94</v>
      </c>
      <c r="L33" s="61"/>
      <c r="M33" s="61"/>
      <c r="N33" s="183" t="s">
        <v>227</v>
      </c>
      <c r="O33" s="182" t="s">
        <v>224</v>
      </c>
    </row>
    <row r="34" spans="1:15" s="66" customFormat="1" ht="15">
      <c r="A34" s="61" t="s">
        <v>200</v>
      </c>
      <c r="C34" s="96"/>
      <c r="D34" s="174"/>
      <c r="F34" s="96"/>
      <c r="G34" s="174"/>
      <c r="H34" s="66">
        <v>3</v>
      </c>
      <c r="I34" s="96">
        <v>1</v>
      </c>
      <c r="J34" s="174"/>
      <c r="L34" s="61"/>
      <c r="M34" s="61"/>
      <c r="N34" s="64"/>
      <c r="O34" s="182"/>
    </row>
    <row r="35" spans="1:15" s="66" customFormat="1" ht="15">
      <c r="A35" s="61" t="s">
        <v>27</v>
      </c>
      <c r="B35" s="66">
        <v>1</v>
      </c>
      <c r="C35" s="96">
        <v>1</v>
      </c>
      <c r="D35" s="174" t="s">
        <v>109</v>
      </c>
      <c r="E35" s="66">
        <v>0</v>
      </c>
      <c r="F35" s="96">
        <v>0</v>
      </c>
      <c r="G35" s="174"/>
      <c r="H35" s="66">
        <v>2</v>
      </c>
      <c r="I35" s="96">
        <v>2</v>
      </c>
      <c r="J35" s="174"/>
      <c r="L35" s="61"/>
      <c r="M35" s="61"/>
      <c r="N35" s="64"/>
      <c r="O35" s="182" t="s">
        <v>169</v>
      </c>
    </row>
    <row r="36" spans="1:15" ht="15.75" thickBot="1">
      <c r="C36" s="201"/>
      <c r="F36" s="201"/>
      <c r="I36" s="201"/>
    </row>
    <row r="37" spans="1:15" s="195" customFormat="1" ht="15.75" thickTop="1">
      <c r="A37" s="194" t="s">
        <v>101</v>
      </c>
      <c r="B37" s="195">
        <f>SUM(B4:B35)</f>
        <v>32.700000000000003</v>
      </c>
      <c r="C37" s="205">
        <f>SUM(C4:C35)</f>
        <v>15</v>
      </c>
      <c r="D37" s="194"/>
      <c r="E37" s="195">
        <f>SUM(E4:E35)</f>
        <v>64.5</v>
      </c>
      <c r="F37" s="205">
        <f>SUM(F4:F35)</f>
        <v>16</v>
      </c>
      <c r="G37" s="194"/>
      <c r="H37" s="195">
        <f>SUM(H4:H35)</f>
        <v>38.1</v>
      </c>
      <c r="I37" s="205">
        <f>SUM(I4:I35)</f>
        <v>35.6</v>
      </c>
      <c r="J37" s="194"/>
      <c r="K37" s="195">
        <f>E37*B39</f>
        <v>19.349999999999998</v>
      </c>
      <c r="L37" s="194">
        <f>H37*B39</f>
        <v>11.43</v>
      </c>
      <c r="M37" s="194">
        <f>(E37+H37)*B40</f>
        <v>30.779999999999998</v>
      </c>
      <c r="N37" s="196"/>
      <c r="O37" s="142" t="s">
        <v>153</v>
      </c>
    </row>
    <row r="39" spans="1:15">
      <c r="A39" s="105" t="s">
        <v>38</v>
      </c>
      <c r="B39" s="107">
        <v>0.3</v>
      </c>
    </row>
    <row r="40" spans="1:15">
      <c r="A40" s="105" t="s">
        <v>99</v>
      </c>
      <c r="B40" s="10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K18" sqref="K18"/>
    </sheetView>
  </sheetViews>
  <sheetFormatPr defaultRowHeight="14.25"/>
  <cols>
    <col min="1" max="1" width="39.140625" style="105" bestFit="1" customWidth="1"/>
    <col min="2" max="2" width="5.140625" style="203" bestFit="1" customWidth="1"/>
    <col min="3" max="3" width="5" style="203" bestFit="1" customWidth="1"/>
    <col min="4" max="4" width="5.28515625" style="105" bestFit="1" customWidth="1"/>
    <col min="5" max="5" width="5.140625" style="107" bestFit="1" customWidth="1"/>
    <col min="6" max="6" width="5" style="107" bestFit="1" customWidth="1"/>
    <col min="7" max="7" width="5.28515625" style="105" bestFit="1" customWidth="1"/>
    <col min="8" max="8" width="5.140625" style="107" bestFit="1" customWidth="1"/>
    <col min="9" max="9" width="5" style="107" bestFit="1" customWidth="1"/>
    <col min="10" max="10" width="5.28515625" style="105" bestFit="1" customWidth="1"/>
    <col min="11" max="11" width="7.28515625" style="107" bestFit="1" customWidth="1"/>
    <col min="12" max="13" width="5" style="105" bestFit="1" customWidth="1"/>
    <col min="14" max="14" width="10.140625" style="119" customWidth="1"/>
    <col min="15" max="15" width="73" style="119" bestFit="1" customWidth="1"/>
    <col min="16" max="16384" width="9.140625" style="203"/>
  </cols>
  <sheetData>
    <row r="1" spans="1:15" s="86" customFormat="1" ht="15">
      <c r="A1" s="84" t="s">
        <v>4</v>
      </c>
      <c r="B1" s="209" t="s">
        <v>5</v>
      </c>
      <c r="C1" s="209"/>
      <c r="D1" s="209"/>
      <c r="E1" s="209" t="s">
        <v>6</v>
      </c>
      <c r="F1" s="209"/>
      <c r="G1" s="210"/>
      <c r="H1" s="209" t="s">
        <v>7</v>
      </c>
      <c r="I1" s="209"/>
      <c r="J1" s="210"/>
      <c r="K1" s="209" t="s">
        <v>97</v>
      </c>
      <c r="L1" s="210"/>
      <c r="M1" s="184" t="s">
        <v>98</v>
      </c>
      <c r="N1" s="88"/>
      <c r="O1" s="113" t="s">
        <v>90</v>
      </c>
    </row>
    <row r="2" spans="1:15" s="86" customFormat="1" ht="15">
      <c r="A2" s="84"/>
      <c r="B2" s="86" t="s">
        <v>95</v>
      </c>
      <c r="C2" s="86" t="s">
        <v>96</v>
      </c>
      <c r="D2" s="84" t="s">
        <v>92</v>
      </c>
      <c r="E2" s="86" t="s">
        <v>95</v>
      </c>
      <c r="F2" s="86" t="s">
        <v>96</v>
      </c>
      <c r="G2" s="84" t="s">
        <v>92</v>
      </c>
      <c r="H2" s="86" t="s">
        <v>95</v>
      </c>
      <c r="I2" s="86" t="s">
        <v>96</v>
      </c>
      <c r="J2" s="84" t="s">
        <v>92</v>
      </c>
      <c r="K2" s="86" t="s">
        <v>6</v>
      </c>
      <c r="L2" s="84" t="s">
        <v>7</v>
      </c>
      <c r="M2" s="184"/>
      <c r="N2" s="88"/>
      <c r="O2" s="113"/>
    </row>
    <row r="3" spans="1:15" s="49" customFormat="1" ht="15.75" customHeight="1">
      <c r="A3" s="92" t="str">
        <f ca="1">Summary!A1</f>
        <v>Status as of 8/22/13</v>
      </c>
      <c r="D3" s="92"/>
      <c r="G3" s="92"/>
      <c r="J3" s="92"/>
      <c r="L3" s="92"/>
      <c r="M3" s="187"/>
      <c r="N3" s="94"/>
      <c r="O3" s="114"/>
    </row>
    <row r="4" spans="1:15" s="66" customFormat="1" ht="15">
      <c r="A4" s="61" t="s">
        <v>49</v>
      </c>
      <c r="B4" s="66">
        <v>0</v>
      </c>
      <c r="C4" s="96">
        <v>0</v>
      </c>
      <c r="D4" s="61"/>
      <c r="E4" s="66">
        <v>0</v>
      </c>
      <c r="F4" s="96">
        <v>0</v>
      </c>
      <c r="G4" s="61"/>
      <c r="H4" s="66">
        <v>0.5</v>
      </c>
      <c r="I4" s="96">
        <v>0</v>
      </c>
      <c r="J4" s="61" t="s">
        <v>128</v>
      </c>
      <c r="L4" s="61"/>
      <c r="M4" s="61"/>
      <c r="N4" s="65"/>
      <c r="O4" s="65"/>
    </row>
    <row r="5" spans="1:15" s="66" customFormat="1" ht="15">
      <c r="A5" s="61" t="s">
        <v>233</v>
      </c>
      <c r="B5" s="66">
        <v>2</v>
      </c>
      <c r="C5" s="96">
        <v>2</v>
      </c>
      <c r="D5" s="61" t="s">
        <v>109</v>
      </c>
      <c r="F5" s="96"/>
      <c r="G5" s="61"/>
      <c r="H5" s="66">
        <v>2</v>
      </c>
      <c r="I5" s="96">
        <v>2</v>
      </c>
      <c r="J5" s="61" t="s">
        <v>104</v>
      </c>
      <c r="L5" s="61"/>
      <c r="M5" s="61"/>
      <c r="N5" s="65" t="s">
        <v>234</v>
      </c>
      <c r="O5" s="65" t="s">
        <v>235</v>
      </c>
    </row>
    <row r="6" spans="1:15" s="66" customFormat="1" ht="15">
      <c r="A6" s="61" t="s">
        <v>132</v>
      </c>
      <c r="B6" s="66">
        <v>0</v>
      </c>
      <c r="C6" s="96">
        <v>0</v>
      </c>
      <c r="D6" s="61"/>
      <c r="E6" s="66">
        <v>0</v>
      </c>
      <c r="F6" s="96">
        <v>0</v>
      </c>
      <c r="G6" s="61"/>
      <c r="H6" s="66">
        <v>0.5</v>
      </c>
      <c r="I6" s="96">
        <v>0</v>
      </c>
      <c r="J6" s="61" t="s">
        <v>128</v>
      </c>
      <c r="L6" s="61"/>
      <c r="M6" s="61"/>
      <c r="N6" s="65"/>
      <c r="O6" s="65"/>
    </row>
    <row r="7" spans="1:15" s="66" customFormat="1" ht="15">
      <c r="A7" s="61" t="s">
        <v>133</v>
      </c>
      <c r="B7" s="66">
        <v>0</v>
      </c>
      <c r="C7" s="96">
        <v>0</v>
      </c>
      <c r="D7" s="61"/>
      <c r="E7" s="66">
        <v>0</v>
      </c>
      <c r="F7" s="96">
        <v>0</v>
      </c>
      <c r="G7" s="61"/>
      <c r="H7" s="66">
        <v>0.3</v>
      </c>
      <c r="I7" s="96">
        <v>0</v>
      </c>
      <c r="J7" s="61" t="s">
        <v>128</v>
      </c>
      <c r="L7" s="61"/>
      <c r="M7" s="61"/>
      <c r="N7" s="65"/>
      <c r="O7" s="65" t="s">
        <v>191</v>
      </c>
    </row>
    <row r="8" spans="1:15" s="66" customFormat="1" ht="15">
      <c r="A8" s="61" t="s">
        <v>134</v>
      </c>
      <c r="C8" s="96"/>
      <c r="D8" s="61"/>
      <c r="E8" s="66">
        <v>0.3</v>
      </c>
      <c r="F8" s="96">
        <v>0.3</v>
      </c>
      <c r="G8" s="61" t="s">
        <v>109</v>
      </c>
      <c r="H8" s="66">
        <v>1</v>
      </c>
      <c r="I8" s="96">
        <v>0</v>
      </c>
      <c r="J8" s="61" t="s">
        <v>128</v>
      </c>
      <c r="L8" s="61"/>
      <c r="M8" s="61"/>
      <c r="N8" s="65"/>
      <c r="O8" s="65" t="s">
        <v>192</v>
      </c>
    </row>
    <row r="9" spans="1:15" s="66" customFormat="1" ht="15">
      <c r="A9" s="61" t="s">
        <v>135</v>
      </c>
      <c r="C9" s="96"/>
      <c r="D9" s="61"/>
      <c r="E9" s="66">
        <v>1</v>
      </c>
      <c r="F9" s="96">
        <v>1</v>
      </c>
      <c r="G9" s="61" t="s">
        <v>106</v>
      </c>
      <c r="H9" s="66">
        <v>1</v>
      </c>
      <c r="I9" s="96">
        <v>0</v>
      </c>
      <c r="J9" s="61" t="s">
        <v>128</v>
      </c>
      <c r="L9" s="61"/>
      <c r="M9" s="61"/>
      <c r="N9" s="65"/>
      <c r="O9" s="65" t="s">
        <v>193</v>
      </c>
    </row>
    <row r="10" spans="1:15" s="66" customFormat="1" ht="15">
      <c r="A10" s="61" t="s">
        <v>136</v>
      </c>
      <c r="B10" s="66">
        <v>5</v>
      </c>
      <c r="C10" s="96">
        <v>4</v>
      </c>
      <c r="D10" s="61" t="s">
        <v>109</v>
      </c>
      <c r="E10" s="66">
        <v>2</v>
      </c>
      <c r="F10" s="96">
        <v>2</v>
      </c>
      <c r="G10" s="61"/>
      <c r="H10" s="66">
        <v>2</v>
      </c>
      <c r="I10" s="96">
        <v>0.5</v>
      </c>
      <c r="J10" s="61" t="s">
        <v>128</v>
      </c>
      <c r="L10" s="61"/>
      <c r="M10" s="61"/>
      <c r="N10" s="65" t="s">
        <v>229</v>
      </c>
      <c r="O10" s="65" t="s">
        <v>221</v>
      </c>
    </row>
    <row r="11" spans="1:15" s="66" customFormat="1" ht="15">
      <c r="A11" s="61"/>
      <c r="B11" s="66" t="s">
        <v>190</v>
      </c>
      <c r="C11" s="96"/>
      <c r="D11" s="61"/>
      <c r="F11" s="96"/>
      <c r="G11" s="61"/>
      <c r="I11" s="96"/>
      <c r="J11" s="61"/>
      <c r="L11" s="61"/>
      <c r="M11" s="61"/>
      <c r="N11" s="65"/>
      <c r="O11" s="65"/>
    </row>
    <row r="12" spans="1:15" s="76" customFormat="1" ht="15.75" thickBot="1">
      <c r="A12" s="74"/>
      <c r="C12" s="204"/>
      <c r="D12" s="74"/>
      <c r="F12" s="204"/>
      <c r="G12" s="74"/>
      <c r="I12" s="204"/>
      <c r="J12" s="74"/>
      <c r="L12" s="74"/>
      <c r="M12" s="74"/>
      <c r="N12" s="79"/>
      <c r="O12" s="79"/>
    </row>
    <row r="13" spans="1:15" ht="15.75" thickTop="1">
      <c r="A13" s="105" t="s">
        <v>101</v>
      </c>
      <c r="B13" s="203">
        <f>SUM(B4:B12)</f>
        <v>7</v>
      </c>
      <c r="C13" s="206">
        <f>SUM(C4:C12)</f>
        <v>6</v>
      </c>
      <c r="E13" s="107">
        <f>SUM(E4:E12)</f>
        <v>3.3</v>
      </c>
      <c r="F13" s="201">
        <f>SUM(F4:F12)</f>
        <v>3.3</v>
      </c>
      <c r="H13" s="107">
        <f>SUM(H4:H12)</f>
        <v>7.3</v>
      </c>
      <c r="I13" s="201">
        <f>SUM(I4:I12)</f>
        <v>2.5</v>
      </c>
      <c r="K13" s="107">
        <f>E13*B15</f>
        <v>0.98999999999999988</v>
      </c>
      <c r="L13" s="105">
        <f>H13*B15</f>
        <v>2.19</v>
      </c>
      <c r="M13" s="105">
        <f>(E13+H13)*B16</f>
        <v>3.1799999999999997</v>
      </c>
      <c r="O13" s="119" t="s">
        <v>153</v>
      </c>
    </row>
    <row r="15" spans="1:15">
      <c r="A15" s="105" t="s">
        <v>38</v>
      </c>
      <c r="B15" s="203">
        <v>0.3</v>
      </c>
    </row>
    <row r="16" spans="1:15">
      <c r="A16" s="105" t="s">
        <v>99</v>
      </c>
      <c r="B16" s="10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K23" sqref="K23"/>
    </sheetView>
  </sheetViews>
  <sheetFormatPr defaultColWidth="19" defaultRowHeight="14.25"/>
  <cols>
    <col min="1" max="1" width="39.85546875" style="162" bestFit="1" customWidth="1"/>
    <col min="2" max="2" width="5.85546875" style="106" bestFit="1" customWidth="1"/>
    <col min="3" max="3" width="5.5703125" style="107" bestFit="1" customWidth="1"/>
    <col min="4" max="4" width="6.28515625" style="105" bestFit="1" customWidth="1"/>
    <col min="5" max="5" width="5.85546875" style="106" bestFit="1" customWidth="1"/>
    <col min="6" max="6" width="5.5703125" style="107" bestFit="1" customWidth="1"/>
    <col min="7" max="7" width="6.28515625" style="105" bestFit="1" customWidth="1"/>
    <col min="8" max="8" width="5.85546875" style="106" bestFit="1" customWidth="1"/>
    <col min="9" max="9" width="5.5703125" style="107" bestFit="1" customWidth="1"/>
    <col min="10" max="10" width="6.28515625" style="105" bestFit="1" customWidth="1"/>
    <col min="11" max="11" width="8" style="106" bestFit="1" customWidth="1"/>
    <col min="12" max="12" width="5.5703125" style="105" bestFit="1" customWidth="1"/>
    <col min="13" max="13" width="5.5703125" style="119" bestFit="1" customWidth="1"/>
    <col min="14" max="14" width="4.42578125" style="119" customWidth="1"/>
    <col min="15" max="15" width="77.7109375" style="203" bestFit="1" customWidth="1"/>
    <col min="16" max="16384" width="19" style="203"/>
  </cols>
  <sheetData>
    <row r="1" spans="1:15" s="86" customFormat="1" ht="15">
      <c r="A1" s="84" t="s">
        <v>4</v>
      </c>
      <c r="B1" s="208" t="s">
        <v>5</v>
      </c>
      <c r="C1" s="209"/>
      <c r="D1" s="210"/>
      <c r="E1" s="208" t="s">
        <v>6</v>
      </c>
      <c r="F1" s="209"/>
      <c r="G1" s="210"/>
      <c r="H1" s="208" t="s">
        <v>7</v>
      </c>
      <c r="I1" s="209"/>
      <c r="J1" s="210"/>
      <c r="K1" s="208" t="s">
        <v>97</v>
      </c>
      <c r="L1" s="210"/>
      <c r="M1" s="88" t="s">
        <v>98</v>
      </c>
      <c r="N1" s="88"/>
      <c r="O1" s="86" t="s">
        <v>90</v>
      </c>
    </row>
    <row r="2" spans="1:15" s="86" customFormat="1" ht="15">
      <c r="A2" s="84"/>
      <c r="B2" s="85" t="s">
        <v>95</v>
      </c>
      <c r="C2" s="86" t="s">
        <v>96</v>
      </c>
      <c r="D2" s="84" t="s">
        <v>92</v>
      </c>
      <c r="E2" s="85" t="s">
        <v>95</v>
      </c>
      <c r="F2" s="86" t="s">
        <v>96</v>
      </c>
      <c r="G2" s="84" t="s">
        <v>92</v>
      </c>
      <c r="H2" s="85" t="s">
        <v>95</v>
      </c>
      <c r="I2" s="86" t="s">
        <v>96</v>
      </c>
      <c r="J2" s="84" t="s">
        <v>92</v>
      </c>
      <c r="K2" s="85" t="s">
        <v>6</v>
      </c>
      <c r="L2" s="84" t="s">
        <v>7</v>
      </c>
      <c r="M2" s="88"/>
      <c r="N2" s="88"/>
    </row>
    <row r="3" spans="1:15" s="49" customFormat="1" ht="15">
      <c r="A3" s="92" t="str">
        <f ca="1">Summary!A1</f>
        <v>Status as of 8/22/13</v>
      </c>
      <c r="B3" s="91"/>
      <c r="D3" s="92"/>
      <c r="E3" s="91"/>
      <c r="G3" s="92"/>
      <c r="H3" s="91"/>
      <c r="J3" s="92"/>
      <c r="K3" s="91"/>
      <c r="L3" s="92"/>
      <c r="M3" s="94"/>
      <c r="N3" s="94"/>
    </row>
    <row r="4" spans="1:15" s="66" customFormat="1" ht="15">
      <c r="A4" s="161" t="s">
        <v>50</v>
      </c>
      <c r="B4" s="62">
        <v>0.5</v>
      </c>
      <c r="C4" s="96">
        <v>0.5</v>
      </c>
      <c r="D4" s="61"/>
      <c r="E4" s="62">
        <v>1</v>
      </c>
      <c r="F4" s="96">
        <v>1</v>
      </c>
      <c r="G4" s="61"/>
      <c r="H4" s="62">
        <v>0.2</v>
      </c>
      <c r="I4" s="96">
        <v>0.2</v>
      </c>
      <c r="J4" s="61"/>
      <c r="K4" s="62"/>
      <c r="L4" s="61"/>
      <c r="M4" s="65"/>
      <c r="N4" s="65"/>
    </row>
    <row r="5" spans="1:15" s="66" customFormat="1" ht="15">
      <c r="A5" s="161" t="s">
        <v>51</v>
      </c>
      <c r="B5" s="62">
        <v>1.5</v>
      </c>
      <c r="C5" s="96">
        <v>1.5</v>
      </c>
      <c r="D5" s="61"/>
      <c r="E5" s="62">
        <v>1</v>
      </c>
      <c r="F5" s="96">
        <v>1</v>
      </c>
      <c r="G5" s="61"/>
      <c r="H5" s="62">
        <v>3</v>
      </c>
      <c r="I5" s="96">
        <v>3</v>
      </c>
      <c r="J5" s="61"/>
      <c r="K5" s="62"/>
      <c r="L5" s="61"/>
      <c r="M5" s="65"/>
      <c r="N5" s="65"/>
    </row>
    <row r="6" spans="1:15" s="66" customFormat="1" ht="15">
      <c r="A6" s="161" t="s">
        <v>154</v>
      </c>
      <c r="B6" s="62"/>
      <c r="C6" s="96"/>
      <c r="D6" s="61"/>
      <c r="E6" s="62"/>
      <c r="F6" s="96"/>
      <c r="G6" s="61"/>
      <c r="H6" s="62">
        <v>0.2</v>
      </c>
      <c r="I6" s="96">
        <v>0.2</v>
      </c>
      <c r="J6" s="61" t="s">
        <v>128</v>
      </c>
      <c r="K6" s="62"/>
      <c r="L6" s="61"/>
      <c r="M6" s="65"/>
      <c r="N6" s="65"/>
    </row>
    <row r="7" spans="1:15" s="66" customFormat="1" ht="15">
      <c r="A7" s="161"/>
      <c r="B7" s="62"/>
      <c r="C7" s="96"/>
      <c r="D7" s="61"/>
      <c r="E7" s="62"/>
      <c r="F7" s="96"/>
      <c r="G7" s="61"/>
      <c r="H7" s="62"/>
      <c r="I7" s="96"/>
      <c r="J7" s="61"/>
      <c r="K7" s="62"/>
      <c r="L7" s="61"/>
      <c r="M7" s="65"/>
      <c r="N7" s="65"/>
    </row>
    <row r="8" spans="1:15" s="76" customFormat="1" ht="15.75" thickBot="1">
      <c r="A8" s="202"/>
      <c r="B8" s="75"/>
      <c r="C8" s="204"/>
      <c r="D8" s="74"/>
      <c r="E8" s="75"/>
      <c r="F8" s="204"/>
      <c r="G8" s="74"/>
      <c r="H8" s="75"/>
      <c r="I8" s="204"/>
      <c r="J8" s="74"/>
      <c r="K8" s="75"/>
      <c r="L8" s="74"/>
      <c r="M8" s="79"/>
      <c r="N8" s="79"/>
    </row>
    <row r="9" spans="1:15" ht="15.75" thickTop="1">
      <c r="A9" s="162" t="s">
        <v>101</v>
      </c>
      <c r="B9" s="106">
        <f>SUM(B4:B8)</f>
        <v>2</v>
      </c>
      <c r="C9" s="201">
        <f>SUM(C4:C8)</f>
        <v>2</v>
      </c>
      <c r="E9" s="106">
        <f>SUM(E4:E8)</f>
        <v>2</v>
      </c>
      <c r="F9" s="201">
        <f>SUM(F4:F8)</f>
        <v>2</v>
      </c>
      <c r="H9" s="106">
        <f>SUM(H4:H8)</f>
        <v>3.4000000000000004</v>
      </c>
      <c r="I9" s="201">
        <f>SUM(I4:I8)</f>
        <v>3.4000000000000004</v>
      </c>
      <c r="K9" s="106">
        <f>E9*B11</f>
        <v>0.6</v>
      </c>
      <c r="L9" s="105">
        <f>H9*B11</f>
        <v>1.02</v>
      </c>
      <c r="M9" s="119">
        <f>(E9+H9)*B12</f>
        <v>1.62</v>
      </c>
      <c r="O9" s="119" t="s">
        <v>153</v>
      </c>
    </row>
    <row r="11" spans="1:15">
      <c r="A11" s="162" t="s">
        <v>38</v>
      </c>
      <c r="B11" s="106">
        <v>0.3</v>
      </c>
    </row>
    <row r="12" spans="1:15">
      <c r="A12" s="162" t="s">
        <v>99</v>
      </c>
      <c r="B12" s="106">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tabSelected="1" workbookViewId="0">
      <selection activeCell="O21" sqref="O21"/>
    </sheetView>
  </sheetViews>
  <sheetFormatPr defaultRowHeight="14.25"/>
  <cols>
    <col min="1" max="1" width="39.7109375" style="105" bestFit="1" customWidth="1"/>
    <col min="2" max="2" width="5.140625" style="106" bestFit="1" customWidth="1"/>
    <col min="3" max="3" width="5" style="107" bestFit="1" customWidth="1"/>
    <col min="4" max="4" width="5.28515625" style="105" bestFit="1" customWidth="1"/>
    <col min="5" max="5" width="5.140625" style="106" bestFit="1" customWidth="1"/>
    <col min="6" max="6" width="5" style="107" bestFit="1" customWidth="1"/>
    <col min="7" max="7" width="5.28515625" style="105" bestFit="1" customWidth="1"/>
    <col min="8" max="8" width="5.140625" style="106" bestFit="1" customWidth="1"/>
    <col min="9" max="9" width="5" style="107" bestFit="1" customWidth="1"/>
    <col min="10" max="10" width="5.28515625" style="105" bestFit="1" customWidth="1"/>
    <col min="11" max="11" width="7.28515625" style="106" bestFit="1" customWidth="1"/>
    <col min="12" max="12" width="5" style="105" bestFit="1" customWidth="1"/>
    <col min="13" max="13" width="5" style="119" bestFit="1" customWidth="1"/>
    <col min="14" max="14" width="3" style="119" bestFit="1" customWidth="1"/>
    <col min="15" max="15" width="73" style="119" bestFit="1" customWidth="1"/>
    <col min="16" max="16" width="15" style="203" bestFit="1" customWidth="1"/>
    <col min="17" max="16384" width="9.140625" style="203"/>
  </cols>
  <sheetData>
    <row r="1" spans="1:15" s="86" customFormat="1" ht="15">
      <c r="A1" s="84" t="s">
        <v>4</v>
      </c>
      <c r="B1" s="208" t="s">
        <v>5</v>
      </c>
      <c r="C1" s="209"/>
      <c r="D1" s="210"/>
      <c r="E1" s="208" t="s">
        <v>6</v>
      </c>
      <c r="F1" s="209"/>
      <c r="G1" s="210"/>
      <c r="H1" s="208" t="s">
        <v>7</v>
      </c>
      <c r="I1" s="209"/>
      <c r="J1" s="210"/>
      <c r="K1" s="208" t="s">
        <v>97</v>
      </c>
      <c r="L1" s="210"/>
      <c r="M1" s="88" t="s">
        <v>98</v>
      </c>
      <c r="N1" s="88"/>
      <c r="O1" s="113" t="s">
        <v>90</v>
      </c>
    </row>
    <row r="2" spans="1:15" s="86" customFormat="1" ht="15">
      <c r="A2" s="84"/>
      <c r="B2" s="85" t="s">
        <v>95</v>
      </c>
      <c r="C2" s="86" t="s">
        <v>96</v>
      </c>
      <c r="D2" s="84" t="s">
        <v>92</v>
      </c>
      <c r="E2" s="85" t="s">
        <v>95</v>
      </c>
      <c r="F2" s="86" t="s">
        <v>96</v>
      </c>
      <c r="G2" s="84" t="s">
        <v>92</v>
      </c>
      <c r="H2" s="85" t="s">
        <v>95</v>
      </c>
      <c r="I2" s="86" t="s">
        <v>96</v>
      </c>
      <c r="J2" s="84" t="s">
        <v>92</v>
      </c>
      <c r="K2" s="85" t="s">
        <v>6</v>
      </c>
      <c r="L2" s="84" t="s">
        <v>7</v>
      </c>
      <c r="M2" s="88"/>
      <c r="N2" s="88"/>
      <c r="O2" s="113"/>
    </row>
    <row r="3" spans="1:15" s="49" customFormat="1" ht="15">
      <c r="A3" s="92" t="str">
        <f ca="1">Summary!A1</f>
        <v>Status as of 8/22/13</v>
      </c>
      <c r="B3" s="91"/>
      <c r="D3" s="92"/>
      <c r="E3" s="91"/>
      <c r="G3" s="92"/>
      <c r="H3" s="91"/>
      <c r="J3" s="92"/>
      <c r="K3" s="91"/>
      <c r="L3" s="92"/>
      <c r="M3" s="94"/>
      <c r="N3" s="94"/>
      <c r="O3" s="114"/>
    </row>
    <row r="4" spans="1:15" s="66" customFormat="1" ht="15">
      <c r="A4" s="61" t="s">
        <v>52</v>
      </c>
      <c r="B4" s="62">
        <v>1</v>
      </c>
      <c r="C4" s="96">
        <v>0</v>
      </c>
      <c r="D4" s="61"/>
      <c r="E4" s="62">
        <v>0.5</v>
      </c>
      <c r="F4" s="96">
        <v>0.5</v>
      </c>
      <c r="G4" s="61"/>
      <c r="H4" s="62">
        <v>1</v>
      </c>
      <c r="I4" s="96">
        <v>0</v>
      </c>
      <c r="J4" s="61" t="s">
        <v>94</v>
      </c>
      <c r="K4" s="62"/>
      <c r="L4" s="61"/>
      <c r="M4" s="65"/>
      <c r="N4" s="65"/>
      <c r="O4" s="65"/>
    </row>
    <row r="5" spans="1:15" s="66" customFormat="1" ht="15">
      <c r="A5" s="61" t="s">
        <v>53</v>
      </c>
      <c r="B5" s="62">
        <v>1.5</v>
      </c>
      <c r="C5" s="96">
        <v>1.5</v>
      </c>
      <c r="D5" s="61"/>
      <c r="E5" s="62">
        <v>1</v>
      </c>
      <c r="F5" s="96">
        <v>1</v>
      </c>
      <c r="G5" s="61"/>
      <c r="H5" s="62">
        <v>1</v>
      </c>
      <c r="I5" s="96">
        <v>1</v>
      </c>
      <c r="J5" s="61" t="s">
        <v>94</v>
      </c>
      <c r="K5" s="62"/>
      <c r="L5" s="61"/>
      <c r="M5" s="65"/>
      <c r="N5" s="65" t="s">
        <v>152</v>
      </c>
      <c r="O5" s="65" t="s">
        <v>125</v>
      </c>
    </row>
    <row r="6" spans="1:15" s="66" customFormat="1" ht="15">
      <c r="A6" s="61" t="s">
        <v>198</v>
      </c>
      <c r="B6" s="62"/>
      <c r="C6" s="96"/>
      <c r="D6" s="61"/>
      <c r="E6" s="62">
        <v>0.3</v>
      </c>
      <c r="F6" s="96">
        <v>0.3</v>
      </c>
      <c r="G6" s="61" t="s">
        <v>104</v>
      </c>
      <c r="H6" s="62">
        <v>0.3</v>
      </c>
      <c r="I6" s="96">
        <v>0.3</v>
      </c>
      <c r="J6" s="61" t="s">
        <v>94</v>
      </c>
      <c r="K6" s="62"/>
      <c r="L6" s="61"/>
      <c r="M6" s="65"/>
      <c r="N6" s="65"/>
      <c r="O6" s="65"/>
    </row>
    <row r="7" spans="1:15" s="66" customFormat="1" ht="15">
      <c r="A7" s="61" t="s">
        <v>123</v>
      </c>
      <c r="B7" s="62"/>
      <c r="C7" s="96"/>
      <c r="D7" s="61"/>
      <c r="E7" s="62"/>
      <c r="F7" s="96"/>
      <c r="G7" s="61"/>
      <c r="H7" s="62">
        <v>0.5</v>
      </c>
      <c r="I7" s="96">
        <v>0</v>
      </c>
      <c r="J7" s="61" t="s">
        <v>94</v>
      </c>
      <c r="K7" s="62"/>
      <c r="L7" s="61"/>
      <c r="M7" s="65"/>
      <c r="N7" s="65"/>
      <c r="O7" s="65" t="s">
        <v>126</v>
      </c>
    </row>
    <row r="8" spans="1:15" s="103" customFormat="1" ht="15.75" thickBot="1">
      <c r="A8" s="98"/>
      <c r="B8" s="99"/>
      <c r="C8" s="100"/>
      <c r="D8" s="98"/>
      <c r="E8" s="99"/>
      <c r="F8" s="100"/>
      <c r="G8" s="98"/>
      <c r="H8" s="99"/>
      <c r="I8" s="100"/>
      <c r="J8" s="98"/>
      <c r="K8" s="99"/>
      <c r="L8" s="98"/>
      <c r="M8" s="207"/>
      <c r="N8" s="207"/>
      <c r="O8" s="207"/>
    </row>
    <row r="9" spans="1:15" ht="15.75" thickTop="1">
      <c r="A9" s="105" t="s">
        <v>101</v>
      </c>
      <c r="B9" s="106">
        <f>SUM(B4:B8)</f>
        <v>2.5</v>
      </c>
      <c r="C9" s="201">
        <f>SUM(C4:C8)</f>
        <v>1.5</v>
      </c>
      <c r="E9" s="106">
        <f>SUM(E4:E8)</f>
        <v>1.8</v>
      </c>
      <c r="F9" s="201">
        <f>SUM(F4:F8)</f>
        <v>1.8</v>
      </c>
      <c r="H9" s="106">
        <f>SUM(H4:H8)</f>
        <v>2.8</v>
      </c>
      <c r="I9" s="201">
        <f>SUM(I4:I8)</f>
        <v>1.3</v>
      </c>
      <c r="K9" s="106">
        <f>E9*B11</f>
        <v>0.54</v>
      </c>
      <c r="L9" s="105">
        <f>H9*B11</f>
        <v>0.84</v>
      </c>
      <c r="M9" s="119">
        <f>(E9+H9)*B12</f>
        <v>1.38</v>
      </c>
      <c r="O9" s="119" t="s">
        <v>153</v>
      </c>
    </row>
    <row r="11" spans="1:15">
      <c r="A11" s="105" t="s">
        <v>38</v>
      </c>
      <c r="B11" s="106">
        <v>0.3</v>
      </c>
    </row>
    <row r="12" spans="1:15">
      <c r="A12" s="105" t="s">
        <v>99</v>
      </c>
      <c r="B12" s="106">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11" sqref="F11"/>
    </sheetView>
  </sheetViews>
  <sheetFormatPr defaultRowHeight="15"/>
  <cols>
    <col min="1" max="1" width="46.5703125" style="15" bestFit="1" customWidth="1"/>
    <col min="2" max="2" width="5.140625" style="32" bestFit="1" customWidth="1"/>
    <col min="3" max="3" width="5" style="3" bestFit="1" customWidth="1"/>
    <col min="4" max="4" width="5.28515625" style="15" bestFit="1" customWidth="1"/>
    <col min="5" max="5" width="5.140625" style="32" bestFit="1" customWidth="1"/>
    <col min="6" max="6" width="5" style="3" bestFit="1" customWidth="1"/>
    <col min="7" max="7" width="5.28515625" style="15" bestFit="1" customWidth="1"/>
    <col min="8" max="8" width="5.140625" style="32" bestFit="1" customWidth="1"/>
    <col min="9" max="9" width="5" style="3" bestFit="1" customWidth="1"/>
    <col min="10" max="10" width="5.28515625" style="15" bestFit="1" customWidth="1"/>
    <col min="11" max="11" width="7.28515625" style="32" bestFit="1" customWidth="1"/>
    <col min="12" max="12" width="5" style="15" bestFit="1" customWidth="1"/>
    <col min="13" max="13" width="4" style="18" bestFit="1" customWidth="1"/>
    <col min="14" max="14" width="5.7109375" style="18" customWidth="1"/>
    <col min="15" max="15" width="73" style="5" bestFit="1" customWidth="1"/>
    <col min="16" max="16384" width="9.140625" style="2"/>
  </cols>
  <sheetData>
    <row r="1" spans="1:15" s="1" customFormat="1">
      <c r="A1" s="11" t="s">
        <v>4</v>
      </c>
      <c r="B1" s="211" t="s">
        <v>5</v>
      </c>
      <c r="C1" s="212"/>
      <c r="D1" s="213"/>
      <c r="E1" s="211" t="s">
        <v>6</v>
      </c>
      <c r="F1" s="212"/>
      <c r="G1" s="213"/>
      <c r="H1" s="211" t="s">
        <v>7</v>
      </c>
      <c r="I1" s="212"/>
      <c r="J1" s="213"/>
      <c r="K1" s="211" t="s">
        <v>97</v>
      </c>
      <c r="L1" s="213"/>
      <c r="M1" s="16" t="s">
        <v>98</v>
      </c>
      <c r="N1" s="16"/>
      <c r="O1" s="1" t="s">
        <v>90</v>
      </c>
    </row>
    <row r="2" spans="1:15" s="1" customFormat="1">
      <c r="A2" s="11"/>
      <c r="B2" s="25" t="s">
        <v>95</v>
      </c>
      <c r="C2" s="1" t="s">
        <v>96</v>
      </c>
      <c r="D2" s="11" t="s">
        <v>92</v>
      </c>
      <c r="E2" s="25" t="s">
        <v>95</v>
      </c>
      <c r="F2" s="1" t="s">
        <v>96</v>
      </c>
      <c r="G2" s="11" t="s">
        <v>92</v>
      </c>
      <c r="H2" s="25" t="s">
        <v>95</v>
      </c>
      <c r="I2" s="1" t="s">
        <v>96</v>
      </c>
      <c r="J2" s="11" t="s">
        <v>92</v>
      </c>
      <c r="K2" s="25" t="s">
        <v>6</v>
      </c>
      <c r="L2" s="11" t="s">
        <v>7</v>
      </c>
      <c r="M2" s="16"/>
      <c r="N2" s="16"/>
    </row>
    <row r="3" spans="1:15" s="7" customFormat="1">
      <c r="A3" s="12" t="str">
        <f ca="1">Summary!A1</f>
        <v>Status as of 8/22/13</v>
      </c>
      <c r="B3" s="27"/>
      <c r="C3" s="8"/>
      <c r="D3" s="12"/>
      <c r="E3" s="27"/>
      <c r="F3" s="8"/>
      <c r="G3" s="12"/>
      <c r="H3" s="27"/>
      <c r="I3" s="8"/>
      <c r="J3" s="12"/>
      <c r="K3" s="27"/>
      <c r="L3" s="12"/>
      <c r="M3" s="17"/>
      <c r="N3" s="17"/>
    </row>
    <row r="4" spans="1:15" s="9" customFormat="1">
      <c r="A4" s="13" t="s">
        <v>41</v>
      </c>
      <c r="B4" s="29">
        <v>0.1</v>
      </c>
      <c r="C4" s="24">
        <v>0.1</v>
      </c>
      <c r="D4" s="13"/>
      <c r="E4" s="29">
        <v>0</v>
      </c>
      <c r="F4" s="24">
        <v>0</v>
      </c>
      <c r="G4" s="13"/>
      <c r="H4" s="29">
        <v>0.4</v>
      </c>
      <c r="I4" s="24">
        <v>0.4</v>
      </c>
      <c r="J4" s="13" t="s">
        <v>94</v>
      </c>
      <c r="K4" s="29"/>
      <c r="L4" s="13"/>
      <c r="M4" s="6"/>
      <c r="N4" s="6"/>
      <c r="O4" s="36"/>
    </row>
    <row r="5" spans="1:15" s="9" customFormat="1">
      <c r="A5" s="13" t="s">
        <v>42</v>
      </c>
      <c r="B5" s="29">
        <v>0.1</v>
      </c>
      <c r="C5" s="24">
        <v>0.1</v>
      </c>
      <c r="D5" s="13"/>
      <c r="E5" s="29"/>
      <c r="F5" s="24"/>
      <c r="G5" s="13"/>
      <c r="H5" s="29">
        <v>0.1</v>
      </c>
      <c r="I5" s="24">
        <v>0.1</v>
      </c>
      <c r="J5" s="13" t="s">
        <v>94</v>
      </c>
      <c r="K5" s="29"/>
      <c r="L5" s="13"/>
      <c r="M5" s="6"/>
      <c r="N5" s="6"/>
      <c r="O5" s="36"/>
    </row>
    <row r="6" spans="1:15" s="9" customFormat="1">
      <c r="A6" s="13" t="s">
        <v>43</v>
      </c>
      <c r="B6" s="29">
        <v>0.2</v>
      </c>
      <c r="C6" s="24">
        <v>0.2</v>
      </c>
      <c r="D6" s="13"/>
      <c r="E6" s="29">
        <v>0.2</v>
      </c>
      <c r="F6" s="24">
        <v>0.2</v>
      </c>
      <c r="G6" s="13"/>
      <c r="H6" s="29">
        <v>0.5</v>
      </c>
      <c r="I6" s="24">
        <v>0.5</v>
      </c>
      <c r="J6" s="13" t="s">
        <v>94</v>
      </c>
      <c r="K6" s="29"/>
      <c r="L6" s="13"/>
      <c r="M6" s="6"/>
      <c r="N6" s="6"/>
      <c r="O6" s="36" t="s">
        <v>44</v>
      </c>
    </row>
    <row r="7" spans="1:15" s="9" customFormat="1">
      <c r="A7" s="13" t="s">
        <v>45</v>
      </c>
      <c r="B7" s="29">
        <v>0.3</v>
      </c>
      <c r="C7" s="24">
        <v>0.3</v>
      </c>
      <c r="D7" s="13"/>
      <c r="E7" s="29">
        <v>1.5</v>
      </c>
      <c r="F7" s="24">
        <v>1.5</v>
      </c>
      <c r="G7" s="13"/>
      <c r="H7" s="29">
        <v>0.4</v>
      </c>
      <c r="I7" s="24">
        <v>0.4</v>
      </c>
      <c r="J7" s="13" t="s">
        <v>94</v>
      </c>
      <c r="K7" s="29"/>
      <c r="L7" s="13"/>
      <c r="M7" s="6"/>
      <c r="N7" s="6"/>
      <c r="O7" s="36"/>
    </row>
    <row r="8" spans="1:15" s="9" customFormat="1">
      <c r="A8" s="13" t="s">
        <v>46</v>
      </c>
      <c r="B8" s="29">
        <v>0.2</v>
      </c>
      <c r="C8" s="24">
        <v>0.2</v>
      </c>
      <c r="D8" s="13"/>
      <c r="E8" s="29">
        <v>0.7</v>
      </c>
      <c r="F8" s="24">
        <v>0.7</v>
      </c>
      <c r="G8" s="13"/>
      <c r="H8" s="29">
        <v>0.6</v>
      </c>
      <c r="I8" s="24">
        <v>0.6</v>
      </c>
      <c r="J8" s="13" t="s">
        <v>94</v>
      </c>
      <c r="K8" s="29"/>
      <c r="L8" s="13"/>
      <c r="M8" s="6"/>
      <c r="N8" s="6"/>
      <c r="O8" s="36"/>
    </row>
    <row r="9" spans="1:15" s="9" customFormat="1">
      <c r="A9" s="13" t="s">
        <v>47</v>
      </c>
      <c r="B9" s="29">
        <v>0.2</v>
      </c>
      <c r="C9" s="24">
        <v>0.2</v>
      </c>
      <c r="D9" s="13"/>
      <c r="E9" s="29">
        <v>0.6</v>
      </c>
      <c r="F9" s="24">
        <v>0.6</v>
      </c>
      <c r="G9" s="13"/>
      <c r="H9" s="29">
        <v>2</v>
      </c>
      <c r="I9" s="24">
        <v>2</v>
      </c>
      <c r="J9" s="13" t="s">
        <v>94</v>
      </c>
      <c r="K9" s="29"/>
      <c r="L9" s="13"/>
      <c r="M9" s="6"/>
      <c r="N9" s="6"/>
      <c r="O9" s="36"/>
    </row>
    <row r="10" spans="1:15" s="9" customFormat="1">
      <c r="A10" s="13" t="s">
        <v>48</v>
      </c>
      <c r="B10" s="29">
        <v>1.2</v>
      </c>
      <c r="C10" s="24">
        <v>1.2</v>
      </c>
      <c r="D10" s="13"/>
      <c r="E10" s="29">
        <v>0.9</v>
      </c>
      <c r="F10" s="24">
        <v>0.9</v>
      </c>
      <c r="G10" s="13"/>
      <c r="H10" s="29">
        <v>0.1</v>
      </c>
      <c r="I10" s="24">
        <v>0.1</v>
      </c>
      <c r="J10" s="13" t="s">
        <v>94</v>
      </c>
      <c r="K10" s="29"/>
      <c r="L10" s="13"/>
      <c r="M10" s="6"/>
      <c r="N10" s="6"/>
      <c r="O10" s="36"/>
    </row>
    <row r="11" spans="1:15" s="9" customFormat="1">
      <c r="A11" s="13" t="s">
        <v>199</v>
      </c>
      <c r="B11" s="29">
        <v>2</v>
      </c>
      <c r="C11" s="24">
        <v>2</v>
      </c>
      <c r="D11" s="13" t="s">
        <v>109</v>
      </c>
      <c r="E11" s="29">
        <v>0.5</v>
      </c>
      <c r="F11" s="24">
        <v>0.5</v>
      </c>
      <c r="G11" s="13"/>
      <c r="H11" s="29">
        <v>2.5</v>
      </c>
      <c r="I11" s="24">
        <v>2.5</v>
      </c>
      <c r="J11" s="13"/>
      <c r="K11" s="29"/>
      <c r="L11" s="13"/>
      <c r="M11" s="6"/>
      <c r="N11" s="6"/>
      <c r="O11" s="36"/>
    </row>
    <row r="12" spans="1:15" s="22" customFormat="1" ht="15.75" thickBot="1">
      <c r="A12" s="21"/>
      <c r="B12" s="37"/>
      <c r="C12" s="31"/>
      <c r="D12" s="21"/>
      <c r="E12" s="37"/>
      <c r="F12" s="31"/>
      <c r="G12" s="21"/>
      <c r="H12" s="37"/>
      <c r="I12" s="31"/>
      <c r="J12" s="21"/>
      <c r="K12" s="37"/>
      <c r="L12" s="21"/>
      <c r="M12" s="23"/>
      <c r="N12" s="23"/>
      <c r="O12" s="38"/>
    </row>
    <row r="13" spans="1:15" ht="15.75" thickTop="1">
      <c r="A13" s="15" t="s">
        <v>101</v>
      </c>
      <c r="B13" s="32">
        <f>SUM(B4:B12)</f>
        <v>4.3</v>
      </c>
      <c r="C13" s="4">
        <f>SUM(C4:C12)</f>
        <v>4.3</v>
      </c>
      <c r="E13" s="32">
        <f>SUM(E4:E12)</f>
        <v>4.4000000000000004</v>
      </c>
      <c r="F13" s="4">
        <f>SUM(F4:F12)</f>
        <v>4.4000000000000004</v>
      </c>
      <c r="H13" s="32">
        <f>SUM(H4:H12)</f>
        <v>6.6</v>
      </c>
      <c r="I13" s="4">
        <f>SUM(I4:I12)</f>
        <v>6.6</v>
      </c>
      <c r="K13" s="32">
        <f>E13*B15</f>
        <v>1.32</v>
      </c>
      <c r="L13" s="15">
        <f>H13*B15</f>
        <v>1.9799999999999998</v>
      </c>
      <c r="M13" s="18">
        <f>(E13+H13)*B16</f>
        <v>3.3</v>
      </c>
      <c r="O13" s="18" t="s">
        <v>153</v>
      </c>
    </row>
    <row r="14" spans="1:15">
      <c r="C14" s="4"/>
      <c r="F14" s="4"/>
      <c r="I14" s="4"/>
    </row>
    <row r="15" spans="1:15">
      <c r="A15" s="15" t="s">
        <v>38</v>
      </c>
      <c r="B15" s="32">
        <v>0.3</v>
      </c>
    </row>
    <row r="16" spans="1:15">
      <c r="A16" s="15" t="s">
        <v>99</v>
      </c>
      <c r="B16" s="32">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16" sqref="I16"/>
    </sheetView>
  </sheetViews>
  <sheetFormatPr defaultColWidth="4" defaultRowHeight="15"/>
  <cols>
    <col min="1" max="1" width="46.28515625" style="15" bestFit="1" customWidth="1"/>
    <col min="2" max="2" width="5.140625" style="32" bestFit="1" customWidth="1"/>
    <col min="3" max="3" width="5" style="3" bestFit="1" customWidth="1"/>
    <col min="4" max="4" width="5.28515625" style="15" bestFit="1" customWidth="1"/>
    <col min="5" max="5" width="5.140625" style="32" bestFit="1" customWidth="1"/>
    <col min="6" max="6" width="5" style="3" bestFit="1" customWidth="1"/>
    <col min="7" max="7" width="5.28515625" style="15" bestFit="1" customWidth="1"/>
    <col min="8" max="8" width="5.140625" style="32" bestFit="1" customWidth="1"/>
    <col min="9" max="9" width="5" style="3" bestFit="1" customWidth="1"/>
    <col min="10" max="10" width="5.28515625" style="15" bestFit="1" customWidth="1"/>
    <col min="11" max="11" width="7.28515625" style="32" bestFit="1" customWidth="1"/>
    <col min="12" max="12" width="4" style="15" customWidth="1"/>
    <col min="13" max="13" width="6" style="18" bestFit="1" customWidth="1"/>
    <col min="14" max="14" width="7.140625" style="33" bestFit="1" customWidth="1"/>
    <col min="15" max="15" width="73" style="18" bestFit="1" customWidth="1"/>
    <col min="16" max="16384" width="4" style="2"/>
  </cols>
  <sheetData>
    <row r="1" spans="1:15" s="1" customFormat="1">
      <c r="A1" s="11" t="s">
        <v>4</v>
      </c>
      <c r="B1" s="211" t="s">
        <v>5</v>
      </c>
      <c r="C1" s="212"/>
      <c r="D1" s="213"/>
      <c r="E1" s="211" t="s">
        <v>6</v>
      </c>
      <c r="F1" s="212"/>
      <c r="G1" s="213"/>
      <c r="H1" s="211" t="s">
        <v>7</v>
      </c>
      <c r="I1" s="212"/>
      <c r="J1" s="213"/>
      <c r="K1" s="211" t="s">
        <v>97</v>
      </c>
      <c r="L1" s="213"/>
      <c r="M1" s="16" t="s">
        <v>98</v>
      </c>
      <c r="N1" s="26"/>
      <c r="O1" s="19" t="s">
        <v>90</v>
      </c>
    </row>
    <row r="2" spans="1:15" s="1" customFormat="1">
      <c r="A2" s="11"/>
      <c r="B2" s="25" t="s">
        <v>95</v>
      </c>
      <c r="C2" s="1" t="s">
        <v>96</v>
      </c>
      <c r="D2" s="11" t="s">
        <v>92</v>
      </c>
      <c r="E2" s="25" t="s">
        <v>95</v>
      </c>
      <c r="F2" s="1" t="s">
        <v>96</v>
      </c>
      <c r="G2" s="11" t="s">
        <v>92</v>
      </c>
      <c r="H2" s="25" t="s">
        <v>95</v>
      </c>
      <c r="I2" s="1" t="s">
        <v>96</v>
      </c>
      <c r="J2" s="11" t="s">
        <v>92</v>
      </c>
      <c r="K2" s="25" t="s">
        <v>6</v>
      </c>
      <c r="L2" s="11" t="s">
        <v>7</v>
      </c>
      <c r="M2" s="16"/>
      <c r="N2" s="26"/>
      <c r="O2" s="19"/>
    </row>
    <row r="3" spans="1:15" s="7" customFormat="1">
      <c r="A3" s="12" t="str">
        <f ca="1">Summary!A1</f>
        <v>Status as of 8/22/13</v>
      </c>
      <c r="B3" s="27"/>
      <c r="C3" s="8"/>
      <c r="D3" s="12"/>
      <c r="E3" s="27"/>
      <c r="F3" s="8"/>
      <c r="G3" s="12"/>
      <c r="H3" s="27"/>
      <c r="I3" s="8"/>
      <c r="J3" s="12"/>
      <c r="K3" s="27"/>
      <c r="L3" s="12"/>
      <c r="M3" s="17"/>
      <c r="N3" s="28"/>
      <c r="O3" s="20"/>
    </row>
    <row r="4" spans="1:15" s="9" customFormat="1">
      <c r="A4" s="13" t="s">
        <v>26</v>
      </c>
      <c r="B4" s="29">
        <v>1</v>
      </c>
      <c r="C4" s="24">
        <v>1</v>
      </c>
      <c r="D4" s="13"/>
      <c r="E4" s="29">
        <v>1</v>
      </c>
      <c r="F4" s="24">
        <v>1</v>
      </c>
      <c r="G4" s="13"/>
      <c r="H4" s="29">
        <v>0.5</v>
      </c>
      <c r="I4" s="24">
        <v>0.5</v>
      </c>
      <c r="J4" s="13" t="s">
        <v>94</v>
      </c>
      <c r="K4" s="29"/>
      <c r="L4" s="13"/>
      <c r="M4" s="6"/>
      <c r="N4" s="30"/>
      <c r="O4" s="6"/>
    </row>
    <row r="5" spans="1:15" s="9" customFormat="1">
      <c r="A5" s="13" t="s">
        <v>27</v>
      </c>
      <c r="B5" s="29">
        <v>0.1</v>
      </c>
      <c r="C5" s="24">
        <v>0.1</v>
      </c>
      <c r="D5" s="13"/>
      <c r="E5" s="29">
        <v>0</v>
      </c>
      <c r="F5" s="24">
        <v>0</v>
      </c>
      <c r="G5" s="13"/>
      <c r="H5" s="29">
        <v>0.3</v>
      </c>
      <c r="I5" s="24">
        <v>0.3</v>
      </c>
      <c r="J5" s="13" t="s">
        <v>94</v>
      </c>
      <c r="K5" s="29"/>
      <c r="L5" s="13"/>
      <c r="M5" s="6"/>
      <c r="N5" s="30"/>
      <c r="O5" s="6"/>
    </row>
    <row r="6" spans="1:15" s="9" customFormat="1">
      <c r="A6" s="13" t="s">
        <v>28</v>
      </c>
      <c r="B6" s="29">
        <v>1.5</v>
      </c>
      <c r="C6" s="24">
        <v>1.5</v>
      </c>
      <c r="D6" s="13"/>
      <c r="E6" s="29">
        <v>0.4</v>
      </c>
      <c r="F6" s="24">
        <v>0.4</v>
      </c>
      <c r="G6" s="13"/>
      <c r="H6" s="29">
        <v>0.6</v>
      </c>
      <c r="I6" s="24">
        <v>0.6</v>
      </c>
      <c r="J6" s="13" t="s">
        <v>94</v>
      </c>
      <c r="K6" s="29"/>
      <c r="L6" s="13"/>
      <c r="M6" s="6"/>
      <c r="N6" s="30"/>
      <c r="O6" s="6"/>
    </row>
    <row r="7" spans="1:15" s="9" customFormat="1">
      <c r="A7" s="13" t="s">
        <v>29</v>
      </c>
      <c r="B7" s="29">
        <v>0</v>
      </c>
      <c r="C7" s="24">
        <v>0</v>
      </c>
      <c r="D7" s="13"/>
      <c r="E7" s="29">
        <v>0.3</v>
      </c>
      <c r="F7" s="24">
        <v>0.3</v>
      </c>
      <c r="G7" s="13"/>
      <c r="H7" s="29">
        <v>0</v>
      </c>
      <c r="I7" s="24">
        <v>0</v>
      </c>
      <c r="J7" s="13" t="s">
        <v>94</v>
      </c>
      <c r="K7" s="29"/>
      <c r="L7" s="13"/>
      <c r="M7" s="6"/>
      <c r="N7" s="30"/>
      <c r="O7" s="6"/>
    </row>
    <row r="8" spans="1:15" s="9" customFormat="1">
      <c r="A8" s="13" t="s">
        <v>30</v>
      </c>
      <c r="B8" s="29">
        <v>0.3</v>
      </c>
      <c r="C8" s="24">
        <v>0</v>
      </c>
      <c r="D8" s="13"/>
      <c r="E8" s="29">
        <v>0.2</v>
      </c>
      <c r="F8" s="24">
        <v>0.2</v>
      </c>
      <c r="G8" s="13"/>
      <c r="H8" s="29">
        <v>0.8</v>
      </c>
      <c r="I8" s="24">
        <v>0</v>
      </c>
      <c r="J8" s="13" t="s">
        <v>94</v>
      </c>
      <c r="K8" s="29"/>
      <c r="L8" s="13"/>
      <c r="M8" s="6"/>
      <c r="N8" s="30"/>
      <c r="O8" s="6"/>
    </row>
    <row r="9" spans="1:15" s="9" customFormat="1">
      <c r="A9" s="13" t="s">
        <v>31</v>
      </c>
      <c r="B9" s="29">
        <v>2</v>
      </c>
      <c r="C9" s="24">
        <v>2</v>
      </c>
      <c r="D9" s="13"/>
      <c r="E9" s="29">
        <v>3</v>
      </c>
      <c r="F9" s="24">
        <v>3</v>
      </c>
      <c r="G9" s="13"/>
      <c r="H9" s="29">
        <v>4</v>
      </c>
      <c r="I9" s="24">
        <v>4</v>
      </c>
      <c r="J9" s="13" t="s">
        <v>94</v>
      </c>
      <c r="K9" s="29"/>
      <c r="L9" s="13"/>
      <c r="M9" s="6"/>
      <c r="N9" s="30"/>
      <c r="O9" s="6"/>
    </row>
    <row r="10" spans="1:15" s="9" customFormat="1">
      <c r="A10" s="13" t="s">
        <v>32</v>
      </c>
      <c r="B10" s="29">
        <v>0.2</v>
      </c>
      <c r="C10" s="24">
        <v>0.2</v>
      </c>
      <c r="D10" s="13"/>
      <c r="E10" s="29">
        <v>0</v>
      </c>
      <c r="F10" s="24">
        <v>0</v>
      </c>
      <c r="G10" s="13"/>
      <c r="H10" s="29">
        <v>0.3</v>
      </c>
      <c r="I10" s="24">
        <v>0.3</v>
      </c>
      <c r="J10" s="13" t="s">
        <v>94</v>
      </c>
      <c r="K10" s="29"/>
      <c r="L10" s="13"/>
      <c r="M10" s="6"/>
      <c r="N10" s="30"/>
      <c r="O10" s="6"/>
    </row>
    <row r="11" spans="1:15" s="9" customFormat="1">
      <c r="A11" s="13" t="s">
        <v>33</v>
      </c>
      <c r="B11" s="29">
        <v>0.5</v>
      </c>
      <c r="C11" s="24">
        <v>0.5</v>
      </c>
      <c r="D11" s="13"/>
      <c r="E11" s="29">
        <v>0</v>
      </c>
      <c r="F11" s="24">
        <v>0</v>
      </c>
      <c r="G11" s="13"/>
      <c r="H11" s="29">
        <v>0.1</v>
      </c>
      <c r="I11" s="24">
        <v>0.1</v>
      </c>
      <c r="J11" s="13" t="s">
        <v>94</v>
      </c>
      <c r="K11" s="29"/>
      <c r="L11" s="13"/>
      <c r="M11" s="6"/>
      <c r="N11" s="30"/>
      <c r="O11" s="6"/>
    </row>
    <row r="12" spans="1:15" s="9" customFormat="1">
      <c r="A12" s="13" t="s">
        <v>36</v>
      </c>
      <c r="B12" s="29">
        <v>1.2</v>
      </c>
      <c r="C12" s="24">
        <v>1.2</v>
      </c>
      <c r="D12" s="13"/>
      <c r="E12" s="29">
        <v>1.5</v>
      </c>
      <c r="F12" s="24">
        <v>1.5</v>
      </c>
      <c r="G12" s="13"/>
      <c r="H12" s="29">
        <v>1.5</v>
      </c>
      <c r="I12" s="24">
        <v>1.5</v>
      </c>
      <c r="J12" s="13" t="s">
        <v>94</v>
      </c>
      <c r="K12" s="29"/>
      <c r="L12" s="13"/>
      <c r="M12" s="6"/>
      <c r="N12" s="30"/>
      <c r="O12" s="6"/>
    </row>
    <row r="13" spans="1:15" s="9" customFormat="1">
      <c r="A13" s="13" t="s">
        <v>122</v>
      </c>
      <c r="B13" s="29">
        <v>0</v>
      </c>
      <c r="C13" s="24">
        <v>0</v>
      </c>
      <c r="D13" s="13"/>
      <c r="E13" s="29">
        <v>0</v>
      </c>
      <c r="F13" s="24">
        <v>0</v>
      </c>
      <c r="G13" s="13"/>
      <c r="H13" s="29">
        <v>0</v>
      </c>
      <c r="I13" s="24">
        <v>0</v>
      </c>
      <c r="J13" s="13" t="s">
        <v>94</v>
      </c>
      <c r="K13" s="29"/>
      <c r="L13" s="13"/>
      <c r="M13" s="6"/>
      <c r="N13" s="30"/>
      <c r="O13" s="6"/>
    </row>
    <row r="14" spans="1:15" s="9" customFormat="1">
      <c r="A14" s="13" t="s">
        <v>34</v>
      </c>
      <c r="B14" s="29">
        <v>1.75</v>
      </c>
      <c r="C14" s="24">
        <v>1.75</v>
      </c>
      <c r="D14" s="13"/>
      <c r="E14" s="29">
        <v>3</v>
      </c>
      <c r="F14" s="24">
        <v>3</v>
      </c>
      <c r="G14" s="13"/>
      <c r="H14" s="29">
        <v>3</v>
      </c>
      <c r="I14" s="24">
        <v>3</v>
      </c>
      <c r="J14" s="13" t="s">
        <v>94</v>
      </c>
      <c r="K14" s="29"/>
      <c r="L14" s="13"/>
      <c r="M14" s="6"/>
      <c r="N14" s="30"/>
      <c r="O14" s="6"/>
    </row>
    <row r="15" spans="1:15" s="9" customFormat="1">
      <c r="A15" s="13" t="s">
        <v>35</v>
      </c>
      <c r="B15" s="29">
        <v>0.75</v>
      </c>
      <c r="C15" s="24">
        <v>0.75</v>
      </c>
      <c r="D15" s="13"/>
      <c r="E15" s="29">
        <v>2</v>
      </c>
      <c r="F15" s="24">
        <v>2</v>
      </c>
      <c r="G15" s="13"/>
      <c r="H15" s="29">
        <v>3</v>
      </c>
      <c r="I15" s="24">
        <v>1</v>
      </c>
      <c r="J15" s="13" t="s">
        <v>94</v>
      </c>
      <c r="K15" s="29"/>
      <c r="L15" s="13"/>
      <c r="M15" s="6"/>
      <c r="N15" s="30"/>
      <c r="O15" s="6"/>
    </row>
    <row r="16" spans="1:15" s="9" customFormat="1">
      <c r="A16" s="13" t="s">
        <v>10</v>
      </c>
      <c r="B16" s="29">
        <v>0</v>
      </c>
      <c r="C16" s="24">
        <v>0</v>
      </c>
      <c r="D16" s="13"/>
      <c r="E16" s="29">
        <v>0</v>
      </c>
      <c r="F16" s="24">
        <v>0</v>
      </c>
      <c r="G16" s="13"/>
      <c r="H16" s="29">
        <v>0</v>
      </c>
      <c r="I16" s="24">
        <v>0.2</v>
      </c>
      <c r="J16" s="13" t="s">
        <v>94</v>
      </c>
      <c r="K16" s="29"/>
      <c r="L16" s="13"/>
      <c r="M16" s="6"/>
      <c r="N16" s="30" t="s">
        <v>232</v>
      </c>
      <c r="O16" s="6" t="s">
        <v>231</v>
      </c>
    </row>
    <row r="17" spans="1:15" s="9" customFormat="1">
      <c r="A17" s="13" t="s">
        <v>37</v>
      </c>
      <c r="B17" s="29">
        <v>0.7</v>
      </c>
      <c r="C17" s="24">
        <v>0.7</v>
      </c>
      <c r="D17" s="13"/>
      <c r="E17" s="29">
        <v>3</v>
      </c>
      <c r="F17" s="24">
        <v>3</v>
      </c>
      <c r="G17" s="13"/>
      <c r="H17" s="29">
        <v>0.4</v>
      </c>
      <c r="I17" s="24">
        <v>0.4</v>
      </c>
      <c r="J17" s="13" t="s">
        <v>94</v>
      </c>
      <c r="K17" s="29"/>
      <c r="L17" s="13"/>
      <c r="M17" s="6"/>
      <c r="N17" s="30"/>
      <c r="O17" s="6"/>
    </row>
    <row r="18" spans="1:15" s="9" customFormat="1">
      <c r="A18" s="13" t="s">
        <v>39</v>
      </c>
      <c r="B18" s="29">
        <v>0.4</v>
      </c>
      <c r="C18" s="24">
        <v>0.4</v>
      </c>
      <c r="D18" s="13"/>
      <c r="E18" s="29">
        <v>0.2</v>
      </c>
      <c r="F18" s="24">
        <v>0.2</v>
      </c>
      <c r="G18" s="13"/>
      <c r="H18" s="29">
        <v>0.5</v>
      </c>
      <c r="I18" s="24">
        <v>0.5</v>
      </c>
      <c r="J18" s="13" t="s">
        <v>94</v>
      </c>
      <c r="K18" s="29"/>
      <c r="L18" s="13"/>
      <c r="M18" s="6"/>
      <c r="N18" s="30"/>
      <c r="O18" s="6"/>
    </row>
    <row r="19" spans="1:15" s="9" customFormat="1">
      <c r="A19" s="13" t="s">
        <v>40</v>
      </c>
      <c r="B19" s="29">
        <v>0.5</v>
      </c>
      <c r="C19" s="24">
        <v>0.5</v>
      </c>
      <c r="D19" s="13"/>
      <c r="E19" s="29">
        <v>0.5</v>
      </c>
      <c r="F19" s="24">
        <v>0.5</v>
      </c>
      <c r="G19" s="13"/>
      <c r="H19" s="29">
        <v>1.5</v>
      </c>
      <c r="I19" s="24">
        <v>0.5</v>
      </c>
      <c r="J19" s="13" t="s">
        <v>94</v>
      </c>
      <c r="K19" s="29"/>
      <c r="L19" s="13"/>
      <c r="M19" s="6"/>
      <c r="N19" s="30"/>
      <c r="O19" s="6" t="s">
        <v>160</v>
      </c>
    </row>
    <row r="20" spans="1:15" s="9" customFormat="1">
      <c r="A20" s="13" t="s">
        <v>54</v>
      </c>
      <c r="B20" s="29">
        <v>1</v>
      </c>
      <c r="C20" s="24">
        <v>1</v>
      </c>
      <c r="D20" s="13"/>
      <c r="E20" s="29">
        <v>2</v>
      </c>
      <c r="F20" s="24">
        <v>2</v>
      </c>
      <c r="G20" s="13"/>
      <c r="H20" s="29">
        <v>3</v>
      </c>
      <c r="I20" s="24">
        <v>3</v>
      </c>
      <c r="J20" s="13" t="s">
        <v>94</v>
      </c>
      <c r="K20" s="29"/>
      <c r="L20" s="13"/>
      <c r="M20" s="6"/>
      <c r="N20" s="30"/>
      <c r="O20" s="6"/>
    </row>
    <row r="21" spans="1:15" s="9" customFormat="1">
      <c r="A21" s="13" t="s">
        <v>124</v>
      </c>
      <c r="B21" s="29">
        <v>2</v>
      </c>
      <c r="C21" s="24">
        <v>0</v>
      </c>
      <c r="D21" s="13" t="s">
        <v>109</v>
      </c>
      <c r="E21" s="29">
        <v>2</v>
      </c>
      <c r="F21" s="24">
        <v>2</v>
      </c>
      <c r="G21" s="13" t="s">
        <v>104</v>
      </c>
      <c r="H21" s="29">
        <v>3</v>
      </c>
      <c r="I21" s="24">
        <v>3</v>
      </c>
      <c r="J21" s="13" t="s">
        <v>94</v>
      </c>
      <c r="K21" s="29"/>
      <c r="L21" s="13"/>
      <c r="M21" s="6"/>
      <c r="N21" s="40">
        <v>41501</v>
      </c>
      <c r="O21" s="6" t="s">
        <v>152</v>
      </c>
    </row>
    <row r="22" spans="1:15" s="9" customFormat="1">
      <c r="A22" s="13" t="s">
        <v>201</v>
      </c>
      <c r="B22" s="29">
        <v>2</v>
      </c>
      <c r="C22" s="24">
        <v>0</v>
      </c>
      <c r="D22" s="13" t="s">
        <v>109</v>
      </c>
      <c r="E22" s="29">
        <v>2</v>
      </c>
      <c r="F22" s="24">
        <v>2</v>
      </c>
      <c r="G22" s="13"/>
      <c r="H22" s="29">
        <v>3</v>
      </c>
      <c r="I22" s="24">
        <v>0</v>
      </c>
      <c r="J22" s="13" t="s">
        <v>94</v>
      </c>
      <c r="K22" s="29"/>
      <c r="L22" s="13"/>
      <c r="M22" s="6"/>
      <c r="N22" s="40">
        <v>41501</v>
      </c>
      <c r="O22" s="5"/>
    </row>
    <row r="23" spans="1:15" s="9" customFormat="1">
      <c r="A23" s="13" t="s">
        <v>202</v>
      </c>
      <c r="B23" s="29">
        <v>2</v>
      </c>
      <c r="C23" s="24">
        <v>0</v>
      </c>
      <c r="D23" s="13" t="s">
        <v>109</v>
      </c>
      <c r="E23" s="29">
        <v>2</v>
      </c>
      <c r="F23" s="24">
        <v>2</v>
      </c>
      <c r="G23" s="13"/>
      <c r="H23" s="29">
        <v>2</v>
      </c>
      <c r="I23" s="24">
        <v>0.2</v>
      </c>
      <c r="J23" s="13" t="s">
        <v>94</v>
      </c>
      <c r="K23" s="29"/>
      <c r="L23" s="13"/>
      <c r="M23" s="6"/>
      <c r="N23" s="40">
        <v>41501</v>
      </c>
      <c r="O23" s="5"/>
    </row>
    <row r="24" spans="1:15" s="9" customFormat="1">
      <c r="A24" s="13"/>
      <c r="B24" s="29"/>
      <c r="C24" s="24"/>
      <c r="D24" s="13"/>
      <c r="E24" s="29"/>
      <c r="F24" s="24"/>
      <c r="G24" s="13"/>
      <c r="H24" s="29"/>
      <c r="I24" s="24"/>
      <c r="J24" s="13"/>
      <c r="K24" s="29"/>
      <c r="L24" s="13"/>
      <c r="M24" s="6"/>
      <c r="N24" s="30"/>
      <c r="O24" s="6"/>
    </row>
    <row r="25" spans="1:15" s="10" customFormat="1" ht="15.75" thickBot="1">
      <c r="A25" s="14"/>
      <c r="B25" s="34"/>
      <c r="D25" s="14"/>
      <c r="E25" s="34"/>
      <c r="G25" s="14"/>
      <c r="H25" s="34"/>
      <c r="J25" s="14"/>
      <c r="K25" s="34"/>
      <c r="L25" s="14"/>
      <c r="M25" s="35"/>
      <c r="N25" s="39"/>
      <c r="O25" s="35"/>
    </row>
    <row r="26" spans="1:15" ht="15.75" thickTop="1">
      <c r="A26" s="15" t="s">
        <v>101</v>
      </c>
      <c r="B26" s="32">
        <f>SUM(B4:B25)</f>
        <v>17.899999999999999</v>
      </c>
      <c r="C26" s="3">
        <f>SUM(C4:C25)</f>
        <v>11.6</v>
      </c>
      <c r="E26" s="32">
        <f>SUM(E4:E25)</f>
        <v>23.1</v>
      </c>
      <c r="F26" s="3">
        <f>SUM(F4:F25)</f>
        <v>23.1</v>
      </c>
      <c r="H26" s="32">
        <f>SUM(H4:H25)</f>
        <v>27.5</v>
      </c>
      <c r="I26" s="3">
        <f>SUM(I4:I25)</f>
        <v>19.099999999999998</v>
      </c>
      <c r="K26" s="32">
        <f>E26*B28</f>
        <v>6.9300000000000006</v>
      </c>
      <c r="L26" s="15">
        <f>H26*B28</f>
        <v>8.25</v>
      </c>
      <c r="M26" s="18">
        <f>(E26+H26)*B29</f>
        <v>15.18</v>
      </c>
      <c r="O26" s="18" t="s">
        <v>153</v>
      </c>
    </row>
    <row r="28" spans="1:15">
      <c r="A28" s="15" t="s">
        <v>38</v>
      </c>
      <c r="B28" s="32">
        <v>0.3</v>
      </c>
    </row>
    <row r="29" spans="1:15">
      <c r="A29" s="15" t="s">
        <v>99</v>
      </c>
      <c r="B29" s="32">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G21" sqref="G21"/>
    </sheetView>
  </sheetViews>
  <sheetFormatPr defaultRowHeight="14.25"/>
  <cols>
    <col min="1" max="1" width="39.7109375" style="68" bestFit="1" customWidth="1"/>
    <col min="2" max="2" width="5.140625" style="69" bestFit="1" customWidth="1"/>
    <col min="3" max="3" width="5" style="73" bestFit="1" customWidth="1"/>
    <col min="4" max="4" width="5.28515625" style="68" bestFit="1" customWidth="1"/>
    <col min="5" max="5" width="5.140625" style="69" bestFit="1" customWidth="1"/>
    <col min="6" max="6" width="5" style="73" bestFit="1" customWidth="1"/>
    <col min="7" max="7" width="5.28515625" style="68" bestFit="1" customWidth="1"/>
    <col min="8" max="8" width="5.140625" style="69" bestFit="1" customWidth="1"/>
    <col min="9" max="9" width="5" style="73" bestFit="1" customWidth="1"/>
    <col min="10" max="10" width="5.28515625" style="68" bestFit="1" customWidth="1"/>
    <col min="11" max="11" width="7.28515625" style="69" bestFit="1" customWidth="1"/>
    <col min="12" max="12" width="3" style="68" bestFit="1" customWidth="1"/>
    <col min="13" max="13" width="6" style="72" bestFit="1" customWidth="1"/>
    <col min="14" max="14" width="3" style="80" bestFit="1" customWidth="1"/>
    <col min="15" max="15" width="73" style="71" bestFit="1" customWidth="1"/>
    <col min="16" max="16384" width="9.140625" style="81"/>
  </cols>
  <sheetData>
    <row r="1" spans="1:15" s="45" customFormat="1" ht="15">
      <c r="A1" s="41" t="s">
        <v>4</v>
      </c>
      <c r="B1" s="214" t="s">
        <v>5</v>
      </c>
      <c r="C1" s="215"/>
      <c r="D1" s="216"/>
      <c r="E1" s="214" t="s">
        <v>6</v>
      </c>
      <c r="F1" s="215"/>
      <c r="G1" s="216"/>
      <c r="H1" s="214" t="s">
        <v>7</v>
      </c>
      <c r="I1" s="215"/>
      <c r="J1" s="216"/>
      <c r="K1" s="214" t="s">
        <v>97</v>
      </c>
      <c r="L1" s="216"/>
      <c r="M1" s="42" t="s">
        <v>98</v>
      </c>
      <c r="N1" s="43"/>
      <c r="O1" s="44" t="s">
        <v>90</v>
      </c>
    </row>
    <row r="2" spans="1:15" s="45" customFormat="1" ht="15">
      <c r="A2" s="41"/>
      <c r="B2" s="46" t="s">
        <v>95</v>
      </c>
      <c r="C2" s="45" t="s">
        <v>96</v>
      </c>
      <c r="D2" s="41" t="s">
        <v>92</v>
      </c>
      <c r="E2" s="46" t="s">
        <v>95</v>
      </c>
      <c r="F2" s="45" t="s">
        <v>96</v>
      </c>
      <c r="G2" s="41" t="s">
        <v>92</v>
      </c>
      <c r="H2" s="46" t="s">
        <v>95</v>
      </c>
      <c r="I2" s="45" t="s">
        <v>96</v>
      </c>
      <c r="J2" s="41" t="s">
        <v>92</v>
      </c>
      <c r="K2" s="46" t="s">
        <v>6</v>
      </c>
      <c r="L2" s="41" t="s">
        <v>7</v>
      </c>
      <c r="M2" s="42"/>
      <c r="N2" s="43"/>
      <c r="O2" s="44"/>
    </row>
    <row r="3" spans="1:15" s="53" customFormat="1" ht="15">
      <c r="A3" s="47" t="str">
        <f ca="1">Summary!A1</f>
        <v>Status as of 8/22/13</v>
      </c>
      <c r="B3" s="48"/>
      <c r="C3" s="49"/>
      <c r="D3" s="47"/>
      <c r="E3" s="48"/>
      <c r="F3" s="49"/>
      <c r="G3" s="47"/>
      <c r="H3" s="48"/>
      <c r="I3" s="49"/>
      <c r="J3" s="47"/>
      <c r="K3" s="48"/>
      <c r="L3" s="47"/>
      <c r="M3" s="50"/>
      <c r="N3" s="51"/>
      <c r="O3" s="52"/>
    </row>
    <row r="4" spans="1:15" s="60" customFormat="1">
      <c r="A4" s="54"/>
      <c r="B4" s="55"/>
      <c r="C4" s="56"/>
      <c r="D4" s="54"/>
      <c r="E4" s="55"/>
      <c r="F4" s="56"/>
      <c r="G4" s="54"/>
      <c r="H4" s="55"/>
      <c r="I4" s="56"/>
      <c r="J4" s="54"/>
      <c r="K4" s="55"/>
      <c r="L4" s="54"/>
      <c r="M4" s="57"/>
      <c r="N4" s="58"/>
      <c r="O4" s="59"/>
    </row>
    <row r="5" spans="1:15" s="60" customFormat="1">
      <c r="A5" s="54" t="s">
        <v>53</v>
      </c>
      <c r="B5" s="55">
        <v>1.5</v>
      </c>
      <c r="C5" s="56">
        <v>1.5</v>
      </c>
      <c r="D5" s="54"/>
      <c r="E5" s="55">
        <v>1</v>
      </c>
      <c r="F5" s="56">
        <v>1</v>
      </c>
      <c r="G5" s="54"/>
      <c r="H5" s="55">
        <v>1</v>
      </c>
      <c r="I5" s="56">
        <v>1</v>
      </c>
      <c r="J5" s="54"/>
      <c r="K5" s="55"/>
      <c r="L5" s="54"/>
      <c r="M5" s="57"/>
      <c r="N5" s="58"/>
      <c r="O5" s="59"/>
    </row>
    <row r="6" spans="1:15" s="60" customFormat="1">
      <c r="A6" s="54" t="s">
        <v>54</v>
      </c>
      <c r="B6" s="55">
        <v>1</v>
      </c>
      <c r="C6" s="56">
        <v>1</v>
      </c>
      <c r="D6" s="54"/>
      <c r="E6" s="55">
        <v>1.5</v>
      </c>
      <c r="F6" s="56">
        <v>1.5</v>
      </c>
      <c r="G6" s="54"/>
      <c r="H6" s="55">
        <v>1</v>
      </c>
      <c r="I6" s="56">
        <v>1</v>
      </c>
      <c r="J6" s="54"/>
      <c r="K6" s="55"/>
      <c r="L6" s="54"/>
      <c r="M6" s="57"/>
      <c r="N6" s="58"/>
      <c r="O6" s="59"/>
    </row>
    <row r="7" spans="1:15" s="66" customFormat="1">
      <c r="A7" s="61" t="s">
        <v>151</v>
      </c>
      <c r="B7" s="62">
        <v>4</v>
      </c>
      <c r="C7" s="56">
        <v>4</v>
      </c>
      <c r="D7" s="61" t="s">
        <v>114</v>
      </c>
      <c r="E7" s="62">
        <v>5</v>
      </c>
      <c r="F7" s="56">
        <v>5</v>
      </c>
      <c r="G7" s="61" t="s">
        <v>104</v>
      </c>
      <c r="H7" s="62"/>
      <c r="I7" s="56"/>
      <c r="J7" s="61"/>
      <c r="K7" s="62"/>
      <c r="L7" s="61"/>
      <c r="M7" s="63"/>
      <c r="N7" s="64" t="s">
        <v>152</v>
      </c>
      <c r="O7" s="65"/>
    </row>
    <row r="8" spans="1:15" s="66" customFormat="1">
      <c r="A8" s="61" t="s">
        <v>158</v>
      </c>
      <c r="B8" s="62">
        <v>6</v>
      </c>
      <c r="C8" s="56">
        <v>6</v>
      </c>
      <c r="D8" s="61"/>
      <c r="E8" s="62">
        <v>14</v>
      </c>
      <c r="F8" s="56">
        <v>14</v>
      </c>
      <c r="G8" s="61"/>
      <c r="H8" s="62">
        <v>3</v>
      </c>
      <c r="I8" s="56">
        <v>3</v>
      </c>
      <c r="J8" s="61"/>
      <c r="K8" s="62"/>
      <c r="L8" s="61"/>
      <c r="M8" s="63"/>
      <c r="N8" s="64" t="s">
        <v>152</v>
      </c>
      <c r="O8" s="65" t="s">
        <v>159</v>
      </c>
    </row>
    <row r="9" spans="1:15" s="60" customFormat="1">
      <c r="A9" s="54" t="s">
        <v>21</v>
      </c>
      <c r="B9" s="55">
        <v>8</v>
      </c>
      <c r="C9" s="56">
        <v>8</v>
      </c>
      <c r="D9" s="54"/>
      <c r="E9" s="55">
        <v>4</v>
      </c>
      <c r="F9" s="56">
        <v>4</v>
      </c>
      <c r="G9" s="54"/>
      <c r="H9" s="55">
        <v>5</v>
      </c>
      <c r="I9" s="56">
        <v>5</v>
      </c>
      <c r="J9" s="54"/>
      <c r="K9" s="55"/>
      <c r="L9" s="54"/>
      <c r="M9" s="59"/>
      <c r="N9" s="57" t="s">
        <v>152</v>
      </c>
      <c r="O9" s="67" t="s">
        <v>59</v>
      </c>
    </row>
    <row r="10" spans="1:15" s="73" customFormat="1">
      <c r="A10" s="68" t="s">
        <v>238</v>
      </c>
      <c r="B10" s="69"/>
      <c r="C10" s="70"/>
      <c r="D10" s="68"/>
      <c r="E10" s="69">
        <v>2</v>
      </c>
      <c r="F10" s="70">
        <v>2</v>
      </c>
      <c r="G10" s="68" t="s">
        <v>102</v>
      </c>
      <c r="H10" s="69"/>
      <c r="I10" s="70"/>
      <c r="J10" s="68"/>
      <c r="K10" s="69"/>
      <c r="L10" s="68"/>
      <c r="M10" s="71"/>
      <c r="N10" s="72"/>
      <c r="O10" s="67" t="s">
        <v>239</v>
      </c>
    </row>
    <row r="11" spans="1:15" s="73" customFormat="1">
      <c r="A11" s="68" t="s">
        <v>244</v>
      </c>
      <c r="B11" s="69"/>
      <c r="C11" s="70"/>
      <c r="D11" s="68"/>
      <c r="E11" s="69">
        <v>2</v>
      </c>
      <c r="F11" s="70">
        <v>2</v>
      </c>
      <c r="G11" s="68" t="s">
        <v>102</v>
      </c>
      <c r="H11" s="69"/>
      <c r="I11" s="70"/>
      <c r="J11" s="68"/>
      <c r="K11" s="69"/>
      <c r="L11" s="68"/>
      <c r="M11" s="71"/>
      <c r="N11" s="72"/>
      <c r="O11" s="67" t="s">
        <v>246</v>
      </c>
    </row>
    <row r="12" spans="1:15" s="73" customFormat="1">
      <c r="A12" s="68" t="s">
        <v>245</v>
      </c>
      <c r="B12" s="69"/>
      <c r="C12" s="70"/>
      <c r="D12" s="68"/>
      <c r="E12" s="69"/>
      <c r="F12" s="70"/>
      <c r="G12" s="68"/>
      <c r="H12" s="69"/>
      <c r="I12" s="70"/>
      <c r="J12" s="68"/>
      <c r="K12" s="69"/>
      <c r="L12" s="68"/>
      <c r="M12" s="71"/>
      <c r="N12" s="72"/>
      <c r="O12" s="67" t="s">
        <v>247</v>
      </c>
    </row>
    <row r="13" spans="1:15" s="73" customFormat="1">
      <c r="A13" s="68" t="s">
        <v>240</v>
      </c>
      <c r="B13" s="69"/>
      <c r="C13" s="70"/>
      <c r="D13" s="68"/>
      <c r="E13" s="69"/>
      <c r="F13" s="70"/>
      <c r="G13" s="68"/>
      <c r="H13" s="69"/>
      <c r="I13" s="70"/>
      <c r="J13" s="68"/>
      <c r="K13" s="69"/>
      <c r="L13" s="68"/>
      <c r="M13" s="71"/>
      <c r="N13" s="72"/>
      <c r="O13" s="67"/>
    </row>
    <row r="14" spans="1:15" s="73" customFormat="1">
      <c r="A14" s="68" t="s">
        <v>241</v>
      </c>
      <c r="B14" s="69"/>
      <c r="C14" s="70"/>
      <c r="D14" s="68"/>
      <c r="E14" s="69"/>
      <c r="F14" s="70"/>
      <c r="G14" s="68"/>
      <c r="H14" s="69"/>
      <c r="I14" s="70"/>
      <c r="J14" s="68"/>
      <c r="K14" s="69"/>
      <c r="L14" s="68"/>
      <c r="M14" s="71"/>
      <c r="N14" s="72"/>
      <c r="O14" s="67"/>
    </row>
    <row r="15" spans="1:15" s="73" customFormat="1">
      <c r="A15" s="68" t="s">
        <v>242</v>
      </c>
      <c r="B15" s="69"/>
      <c r="C15" s="70"/>
      <c r="D15" s="68"/>
      <c r="E15" s="69"/>
      <c r="F15" s="70"/>
      <c r="G15" s="68"/>
      <c r="H15" s="69"/>
      <c r="I15" s="70"/>
      <c r="J15" s="68"/>
      <c r="K15" s="69"/>
      <c r="L15" s="68"/>
      <c r="M15" s="71"/>
      <c r="N15" s="72"/>
      <c r="O15" s="67"/>
    </row>
    <row r="16" spans="1:15" s="73" customFormat="1">
      <c r="A16" s="68" t="s">
        <v>243</v>
      </c>
      <c r="B16" s="69"/>
      <c r="C16" s="70"/>
      <c r="D16" s="68"/>
      <c r="E16" s="69"/>
      <c r="F16" s="70"/>
      <c r="G16" s="68"/>
      <c r="H16" s="69"/>
      <c r="I16" s="70"/>
      <c r="J16" s="68"/>
      <c r="K16" s="69"/>
      <c r="L16" s="68"/>
      <c r="M16" s="71"/>
      <c r="N16" s="72"/>
      <c r="O16" s="67"/>
    </row>
    <row r="17" spans="1:15" s="73" customFormat="1">
      <c r="A17" s="68"/>
      <c r="B17" s="69"/>
      <c r="C17" s="70"/>
      <c r="D17" s="68"/>
      <c r="E17" s="69"/>
      <c r="F17" s="70"/>
      <c r="G17" s="68"/>
      <c r="H17" s="69"/>
      <c r="I17" s="70"/>
      <c r="J17" s="68"/>
      <c r="K17" s="69"/>
      <c r="L17" s="68"/>
      <c r="M17" s="71"/>
      <c r="N17" s="72"/>
      <c r="O17" s="67"/>
    </row>
    <row r="18" spans="1:15" s="73" customFormat="1">
      <c r="A18" s="68"/>
      <c r="B18" s="69"/>
      <c r="C18" s="70"/>
      <c r="D18" s="68"/>
      <c r="E18" s="69"/>
      <c r="F18" s="70"/>
      <c r="G18" s="68"/>
      <c r="H18" s="69"/>
      <c r="I18" s="70"/>
      <c r="J18" s="68"/>
      <c r="K18" s="69"/>
      <c r="L18" s="68"/>
      <c r="M18" s="71"/>
      <c r="N18" s="72"/>
      <c r="O18" s="67"/>
    </row>
    <row r="19" spans="1:15" s="76" customFormat="1" ht="15" thickBot="1">
      <c r="A19" s="74"/>
      <c r="B19" s="75"/>
      <c r="D19" s="74"/>
      <c r="E19" s="75"/>
      <c r="G19" s="74"/>
      <c r="H19" s="75"/>
      <c r="J19" s="74"/>
      <c r="K19" s="75"/>
      <c r="L19" s="74"/>
      <c r="M19" s="77"/>
      <c r="N19" s="78"/>
      <c r="O19" s="79"/>
    </row>
    <row r="20" spans="1:15" ht="15" thickTop="1">
      <c r="A20" s="68" t="s">
        <v>101</v>
      </c>
      <c r="B20" s="69">
        <f>SUM(B4:B9)</f>
        <v>20.5</v>
      </c>
      <c r="C20" s="73">
        <f>SUM(C4:C9)</f>
        <v>20.5</v>
      </c>
      <c r="E20" s="69">
        <f>SUM(E4:E11)</f>
        <v>29.5</v>
      </c>
      <c r="F20" s="73">
        <f>SUM(F4:F11)</f>
        <v>29.5</v>
      </c>
      <c r="H20" s="69">
        <f>SUM(H4:H9)</f>
        <v>10</v>
      </c>
      <c r="I20" s="73">
        <f>SUM(I4:I9)</f>
        <v>10</v>
      </c>
      <c r="K20" s="69">
        <f>E20*B22</f>
        <v>8.85</v>
      </c>
      <c r="L20" s="68">
        <f>H20*B22</f>
        <v>3</v>
      </c>
      <c r="M20" s="72">
        <f>(E20+H20)*B23</f>
        <v>11.85</v>
      </c>
      <c r="O20" s="71" t="s">
        <v>153</v>
      </c>
    </row>
    <row r="22" spans="1:15">
      <c r="A22" s="68" t="s">
        <v>38</v>
      </c>
      <c r="B22" s="69">
        <v>0.3</v>
      </c>
    </row>
    <row r="23" spans="1:15">
      <c r="A23" s="68" t="s">
        <v>99</v>
      </c>
      <c r="B23" s="6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O40" sqref="O40"/>
    </sheetView>
  </sheetViews>
  <sheetFormatPr defaultRowHeight="14.25"/>
  <cols>
    <col min="1" max="1" width="26.7109375" style="137" bestFit="1" customWidth="1"/>
    <col min="2" max="2" width="5.140625" style="69" bestFit="1" customWidth="1"/>
    <col min="3" max="3" width="5" style="73" bestFit="1" customWidth="1"/>
    <col min="4" max="4" width="5.7109375" style="68" bestFit="1" customWidth="1"/>
    <col min="5" max="5" width="5.140625" style="69" bestFit="1" customWidth="1"/>
    <col min="6" max="6" width="5" style="73" bestFit="1" customWidth="1"/>
    <col min="7" max="7" width="5.28515625" style="68" bestFit="1" customWidth="1"/>
    <col min="8" max="8" width="5.140625" style="69" bestFit="1" customWidth="1"/>
    <col min="9" max="9" width="5" style="73" bestFit="1" customWidth="1"/>
    <col min="10" max="10" width="5.28515625" style="68" bestFit="1" customWidth="1"/>
    <col min="11" max="11" width="7.28515625" style="69" bestFit="1" customWidth="1"/>
    <col min="12" max="12" width="4" style="68" bestFit="1" customWidth="1"/>
    <col min="13" max="13" width="4" style="71" bestFit="1" customWidth="1"/>
    <col min="14" max="14" width="3" style="80" bestFit="1" customWidth="1"/>
    <col min="15" max="15" width="96.85546875" style="71" bestFit="1" customWidth="1"/>
    <col min="16" max="16384" width="9.140625" style="81"/>
  </cols>
  <sheetData>
    <row r="1" spans="1:15" s="45" customFormat="1" ht="15">
      <c r="A1" s="126" t="s">
        <v>4</v>
      </c>
      <c r="B1" s="214" t="s">
        <v>5</v>
      </c>
      <c r="C1" s="215"/>
      <c r="D1" s="216"/>
      <c r="E1" s="214" t="s">
        <v>6</v>
      </c>
      <c r="F1" s="215"/>
      <c r="G1" s="216"/>
      <c r="H1" s="214" t="s">
        <v>7</v>
      </c>
      <c r="I1" s="215"/>
      <c r="J1" s="216"/>
      <c r="K1" s="214" t="s">
        <v>97</v>
      </c>
      <c r="L1" s="216"/>
      <c r="M1" s="43" t="s">
        <v>98</v>
      </c>
      <c r="N1" s="43"/>
      <c r="O1" s="44" t="s">
        <v>90</v>
      </c>
    </row>
    <row r="2" spans="1:15" s="45" customFormat="1" ht="15">
      <c r="A2" s="126"/>
      <c r="B2" s="46" t="s">
        <v>95</v>
      </c>
      <c r="C2" s="45" t="s">
        <v>96</v>
      </c>
      <c r="D2" s="41" t="s">
        <v>92</v>
      </c>
      <c r="E2" s="46" t="s">
        <v>95</v>
      </c>
      <c r="F2" s="45" t="s">
        <v>96</v>
      </c>
      <c r="G2" s="41" t="s">
        <v>92</v>
      </c>
      <c r="H2" s="46" t="s">
        <v>95</v>
      </c>
      <c r="I2" s="45" t="s">
        <v>96</v>
      </c>
      <c r="J2" s="41" t="s">
        <v>92</v>
      </c>
      <c r="K2" s="46" t="s">
        <v>6</v>
      </c>
      <c r="L2" s="41" t="s">
        <v>7</v>
      </c>
      <c r="M2" s="43"/>
      <c r="N2" s="43"/>
      <c r="O2" s="44"/>
    </row>
    <row r="3" spans="1:15" s="53" customFormat="1" ht="15">
      <c r="A3" s="127" t="str">
        <f ca="1">Summary!A1</f>
        <v>Status as of 8/22/13</v>
      </c>
      <c r="B3" s="48"/>
      <c r="C3" s="49"/>
      <c r="D3" s="92"/>
      <c r="E3" s="91"/>
      <c r="F3" s="49"/>
      <c r="G3" s="92"/>
      <c r="H3" s="91"/>
      <c r="I3" s="49"/>
      <c r="J3" s="92"/>
      <c r="K3" s="48"/>
      <c r="L3" s="47"/>
      <c r="M3" s="51"/>
      <c r="N3" s="51"/>
      <c r="O3" s="52"/>
    </row>
    <row r="4" spans="1:15" s="60" customFormat="1" ht="15">
      <c r="A4" s="128" t="s">
        <v>138</v>
      </c>
      <c r="B4" s="55">
        <v>1</v>
      </c>
      <c r="C4" s="96">
        <v>1</v>
      </c>
      <c r="D4" s="61" t="s">
        <v>114</v>
      </c>
      <c r="E4" s="62">
        <v>3</v>
      </c>
      <c r="F4" s="96">
        <v>3</v>
      </c>
      <c r="G4" s="61" t="s">
        <v>114</v>
      </c>
      <c r="H4" s="62"/>
      <c r="I4" s="96"/>
      <c r="J4" s="61"/>
      <c r="K4" s="55"/>
      <c r="L4" s="54"/>
      <c r="M4" s="59"/>
      <c r="N4" s="58"/>
      <c r="O4" s="59"/>
    </row>
    <row r="5" spans="1:15" s="60" customFormat="1" ht="57.75">
      <c r="A5" s="128" t="s">
        <v>140</v>
      </c>
      <c r="B5" s="55">
        <v>3</v>
      </c>
      <c r="C5" s="96">
        <v>3</v>
      </c>
      <c r="D5" s="61" t="s">
        <v>141</v>
      </c>
      <c r="E5" s="62">
        <v>3</v>
      </c>
      <c r="F5" s="96">
        <v>3</v>
      </c>
      <c r="G5" s="61" t="s">
        <v>104</v>
      </c>
      <c r="H5" s="62">
        <v>3</v>
      </c>
      <c r="I5" s="96">
        <v>3</v>
      </c>
      <c r="J5" s="61" t="s">
        <v>104</v>
      </c>
      <c r="K5" s="55"/>
      <c r="L5" s="54"/>
      <c r="M5" s="59"/>
      <c r="N5" s="58" t="s">
        <v>152</v>
      </c>
      <c r="O5" s="129" t="s">
        <v>147</v>
      </c>
    </row>
    <row r="6" spans="1:15" s="60" customFormat="1" ht="15">
      <c r="A6" s="128" t="s">
        <v>22</v>
      </c>
      <c r="B6" s="55">
        <v>2</v>
      </c>
      <c r="C6" s="96">
        <v>2</v>
      </c>
      <c r="D6" s="61" t="s">
        <v>114</v>
      </c>
      <c r="E6" s="62">
        <v>3</v>
      </c>
      <c r="F6" s="96">
        <v>3</v>
      </c>
      <c r="G6" s="61" t="s">
        <v>104</v>
      </c>
      <c r="H6" s="62"/>
      <c r="I6" s="96"/>
      <c r="J6" s="61"/>
      <c r="K6" s="55"/>
      <c r="L6" s="54"/>
      <c r="M6" s="59"/>
      <c r="N6" s="58" t="s">
        <v>152</v>
      </c>
      <c r="O6" s="129" t="s">
        <v>146</v>
      </c>
    </row>
    <row r="7" spans="1:15" s="60" customFormat="1" ht="15">
      <c r="A7" s="128" t="s">
        <v>23</v>
      </c>
      <c r="B7" s="55">
        <v>1</v>
      </c>
      <c r="C7" s="96">
        <v>1</v>
      </c>
      <c r="D7" s="61" t="s">
        <v>114</v>
      </c>
      <c r="E7" s="62">
        <v>2</v>
      </c>
      <c r="F7" s="96">
        <v>2</v>
      </c>
      <c r="G7" s="61" t="s">
        <v>104</v>
      </c>
      <c r="H7" s="62"/>
      <c r="I7" s="96"/>
      <c r="J7" s="61"/>
      <c r="K7" s="55"/>
      <c r="L7" s="54"/>
      <c r="M7" s="59"/>
      <c r="N7" s="58" t="s">
        <v>152</v>
      </c>
      <c r="O7" s="130" t="s">
        <v>156</v>
      </c>
    </row>
    <row r="8" spans="1:15" s="60" customFormat="1" ht="15">
      <c r="A8" s="128" t="s">
        <v>25</v>
      </c>
      <c r="B8" s="55">
        <v>4</v>
      </c>
      <c r="C8" s="96">
        <v>4</v>
      </c>
      <c r="D8" s="61" t="s">
        <v>114</v>
      </c>
      <c r="E8" s="62">
        <v>8</v>
      </c>
      <c r="F8" s="96">
        <v>8</v>
      </c>
      <c r="G8" s="61" t="s">
        <v>104</v>
      </c>
      <c r="H8" s="62"/>
      <c r="I8" s="96"/>
      <c r="J8" s="61"/>
      <c r="K8" s="55"/>
      <c r="L8" s="54"/>
      <c r="M8" s="59"/>
      <c r="N8" s="58" t="s">
        <v>152</v>
      </c>
      <c r="O8" s="129" t="s">
        <v>248</v>
      </c>
    </row>
    <row r="9" spans="1:15" s="60" customFormat="1" ht="15">
      <c r="A9" s="128" t="s">
        <v>144</v>
      </c>
      <c r="B9" s="55"/>
      <c r="C9" s="96"/>
      <c r="D9" s="61" t="s">
        <v>104</v>
      </c>
      <c r="E9" s="62"/>
      <c r="F9" s="96"/>
      <c r="G9" s="61" t="s">
        <v>104</v>
      </c>
      <c r="H9" s="62"/>
      <c r="I9" s="96"/>
      <c r="J9" s="61" t="s">
        <v>104</v>
      </c>
      <c r="K9" s="55"/>
      <c r="L9" s="54"/>
      <c r="M9" s="59"/>
      <c r="N9" s="58" t="s">
        <v>152</v>
      </c>
      <c r="O9" s="59" t="s">
        <v>145</v>
      </c>
    </row>
    <row r="10" spans="1:15" s="60" customFormat="1" ht="15">
      <c r="A10" s="128"/>
      <c r="B10" s="55"/>
      <c r="C10" s="96"/>
      <c r="D10" s="61"/>
      <c r="E10" s="62"/>
      <c r="F10" s="96"/>
      <c r="G10" s="61"/>
      <c r="H10" s="62"/>
      <c r="I10" s="96"/>
      <c r="J10" s="61"/>
      <c r="K10" s="55"/>
      <c r="L10" s="54"/>
      <c r="M10" s="59"/>
      <c r="N10" s="58"/>
      <c r="O10" s="59"/>
    </row>
    <row r="11" spans="1:15" s="136" customFormat="1" ht="15.75" thickBot="1">
      <c r="A11" s="131"/>
      <c r="B11" s="132"/>
      <c r="C11" s="100"/>
      <c r="D11" s="98"/>
      <c r="E11" s="99"/>
      <c r="F11" s="100"/>
      <c r="G11" s="98"/>
      <c r="H11" s="99"/>
      <c r="I11" s="100"/>
      <c r="J11" s="98"/>
      <c r="K11" s="132"/>
      <c r="L11" s="133"/>
      <c r="M11" s="134"/>
      <c r="N11" s="135"/>
      <c r="O11" s="134"/>
    </row>
    <row r="12" spans="1:15" ht="15" thickTop="1">
      <c r="A12" s="137" t="s">
        <v>101</v>
      </c>
      <c r="B12" s="69">
        <f>SUM(B4:B11)</f>
        <v>11</v>
      </c>
      <c r="C12" s="73">
        <f>SUM(C4:C11)</f>
        <v>11</v>
      </c>
      <c r="E12" s="69">
        <f>SUM(E4:E11)</f>
        <v>19</v>
      </c>
      <c r="F12" s="73">
        <f>SUM(F4:F11)</f>
        <v>19</v>
      </c>
      <c r="H12" s="69">
        <f>SUM(H4:H11)</f>
        <v>3</v>
      </c>
      <c r="I12" s="73">
        <f>SUM(I4:I11)</f>
        <v>3</v>
      </c>
      <c r="K12" s="69">
        <f>E12*B14</f>
        <v>5.7</v>
      </c>
      <c r="L12" s="68">
        <f>H12*B14</f>
        <v>0.89999999999999991</v>
      </c>
      <c r="M12" s="71">
        <f>(E12+H12)*B15</f>
        <v>6.6</v>
      </c>
      <c r="O12" s="71" t="s">
        <v>153</v>
      </c>
    </row>
    <row r="14" spans="1:15">
      <c r="A14" s="137" t="s">
        <v>38</v>
      </c>
      <c r="B14" s="69">
        <v>0.3</v>
      </c>
    </row>
    <row r="15" spans="1:15">
      <c r="A15" s="137" t="s">
        <v>99</v>
      </c>
      <c r="B15" s="69">
        <v>0.3</v>
      </c>
    </row>
    <row r="16" spans="1:15">
      <c r="O16" s="138" t="s">
        <v>157</v>
      </c>
    </row>
    <row r="17" spans="2:15">
      <c r="O17" s="138" t="s">
        <v>71</v>
      </c>
    </row>
    <row r="18" spans="2:15">
      <c r="O18" s="138" t="s">
        <v>72</v>
      </c>
    </row>
    <row r="19" spans="2:15">
      <c r="O19" s="138" t="s">
        <v>73</v>
      </c>
    </row>
    <row r="20" spans="2:15">
      <c r="O20" s="138" t="s">
        <v>74</v>
      </c>
    </row>
    <row r="21" spans="2:15">
      <c r="O21" s="138" t="s">
        <v>75</v>
      </c>
    </row>
    <row r="22" spans="2:15">
      <c r="O22" s="138" t="s">
        <v>76</v>
      </c>
    </row>
    <row r="23" spans="2:15">
      <c r="O23" s="139"/>
    </row>
    <row r="24" spans="2:15">
      <c r="O24" s="139" t="s">
        <v>148</v>
      </c>
    </row>
    <row r="25" spans="2:15">
      <c r="O25" s="139" t="s">
        <v>86</v>
      </c>
    </row>
    <row r="26" spans="2:15">
      <c r="O26" s="139" t="s">
        <v>87</v>
      </c>
    </row>
    <row r="27" spans="2:15">
      <c r="O27" s="139"/>
    </row>
    <row r="28" spans="2:15">
      <c r="B28" s="71"/>
      <c r="C28" s="140"/>
      <c r="D28" s="141"/>
      <c r="E28" s="143"/>
      <c r="F28" s="140"/>
      <c r="G28" s="141"/>
      <c r="H28" s="143"/>
      <c r="I28" s="144"/>
      <c r="O28" s="145" t="s">
        <v>149</v>
      </c>
    </row>
    <row r="29" spans="2:15">
      <c r="O29" s="145" t="s">
        <v>81</v>
      </c>
    </row>
    <row r="30" spans="2:15">
      <c r="O30" s="145" t="s">
        <v>82</v>
      </c>
    </row>
    <row r="31" spans="2:15">
      <c r="O31" s="145" t="s">
        <v>83</v>
      </c>
    </row>
    <row r="32" spans="2:15">
      <c r="O32" s="145" t="s">
        <v>84</v>
      </c>
    </row>
    <row r="33" spans="15:15">
      <c r="O33" s="145" t="s">
        <v>85</v>
      </c>
    </row>
    <row r="36" spans="15:15">
      <c r="O36" s="146" t="s">
        <v>77</v>
      </c>
    </row>
    <row r="37" spans="15:15">
      <c r="O37" s="146" t="s">
        <v>78</v>
      </c>
    </row>
    <row r="38" spans="15:15">
      <c r="O38" s="146" t="s">
        <v>79</v>
      </c>
    </row>
    <row r="39" spans="15:15">
      <c r="O39" s="146"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O18" sqref="O18"/>
    </sheetView>
  </sheetViews>
  <sheetFormatPr defaultColWidth="79.42578125" defaultRowHeight="14.25"/>
  <cols>
    <col min="1" max="1" width="32" style="110" bestFit="1" customWidth="1"/>
    <col min="2" max="2" width="5.140625" style="111" bestFit="1" customWidth="1"/>
    <col min="3" max="3" width="5" style="89" bestFit="1" customWidth="1"/>
    <col min="4" max="4" width="5.28515625" style="110" bestFit="1" customWidth="1"/>
    <col min="5" max="5" width="5.140625" style="111" bestFit="1" customWidth="1"/>
    <col min="6" max="6" width="5" style="89" bestFit="1" customWidth="1"/>
    <col min="7" max="7" width="5.28515625" style="110" bestFit="1" customWidth="1"/>
    <col min="8" max="8" width="5.140625" style="111" bestFit="1" customWidth="1"/>
    <col min="9" max="9" width="5" style="89" bestFit="1" customWidth="1"/>
    <col min="10" max="10" width="5.28515625" style="110" bestFit="1" customWidth="1"/>
    <col min="11" max="11" width="7.28515625" style="111" bestFit="1" customWidth="1"/>
    <col min="12" max="12" width="3" style="110" bestFit="1" customWidth="1"/>
    <col min="13" max="13" width="5" style="112" bestFit="1" customWidth="1"/>
    <col min="14" max="14" width="3" style="112" bestFit="1" customWidth="1"/>
    <col min="15" max="15" width="75" style="112" bestFit="1" customWidth="1"/>
    <col min="16" max="16384" width="79.42578125" style="120"/>
  </cols>
  <sheetData>
    <row r="1" spans="1:15" s="86" customFormat="1" ht="15">
      <c r="A1" s="84" t="s">
        <v>4</v>
      </c>
      <c r="B1" s="208" t="s">
        <v>5</v>
      </c>
      <c r="C1" s="209"/>
      <c r="D1" s="210"/>
      <c r="E1" s="208" t="s">
        <v>6</v>
      </c>
      <c r="F1" s="209"/>
      <c r="G1" s="210"/>
      <c r="H1" s="208" t="s">
        <v>7</v>
      </c>
      <c r="I1" s="209"/>
      <c r="J1" s="210"/>
      <c r="K1" s="208" t="s">
        <v>97</v>
      </c>
      <c r="L1" s="210"/>
      <c r="M1" s="88" t="s">
        <v>98</v>
      </c>
      <c r="N1" s="88"/>
      <c r="O1" s="113" t="s">
        <v>90</v>
      </c>
    </row>
    <row r="2" spans="1:15" s="86" customFormat="1" ht="15">
      <c r="A2" s="84"/>
      <c r="B2" s="85" t="s">
        <v>95</v>
      </c>
      <c r="C2" s="86" t="s">
        <v>96</v>
      </c>
      <c r="D2" s="84" t="s">
        <v>92</v>
      </c>
      <c r="E2" s="85" t="s">
        <v>95</v>
      </c>
      <c r="F2" s="86" t="s">
        <v>96</v>
      </c>
      <c r="G2" s="84" t="s">
        <v>92</v>
      </c>
      <c r="H2" s="85" t="s">
        <v>95</v>
      </c>
      <c r="I2" s="86" t="s">
        <v>96</v>
      </c>
      <c r="J2" s="84" t="s">
        <v>92</v>
      </c>
      <c r="K2" s="85" t="s">
        <v>6</v>
      </c>
      <c r="L2" s="84" t="s">
        <v>7</v>
      </c>
      <c r="M2" s="88"/>
      <c r="N2" s="88"/>
      <c r="O2" s="113"/>
    </row>
    <row r="3" spans="1:15" s="49" customFormat="1" ht="15">
      <c r="A3" s="92" t="str">
        <f ca="1">Summary!A1</f>
        <v>Status as of 8/22/13</v>
      </c>
      <c r="B3" s="91"/>
      <c r="D3" s="92"/>
      <c r="E3" s="91"/>
      <c r="G3" s="92"/>
      <c r="H3" s="91"/>
      <c r="J3" s="92"/>
      <c r="K3" s="91"/>
      <c r="L3" s="92"/>
      <c r="M3" s="94"/>
      <c r="N3" s="94"/>
      <c r="O3" s="114"/>
    </row>
    <row r="4" spans="1:15" s="66" customFormat="1" ht="15">
      <c r="A4" s="61" t="s">
        <v>56</v>
      </c>
      <c r="B4" s="62">
        <v>1</v>
      </c>
      <c r="C4" s="96">
        <v>1</v>
      </c>
      <c r="D4" s="61" t="s">
        <v>109</v>
      </c>
      <c r="E4" s="62">
        <v>1</v>
      </c>
      <c r="F4" s="96">
        <v>1</v>
      </c>
      <c r="G4" s="61"/>
      <c r="H4" s="62"/>
      <c r="I4" s="96"/>
      <c r="J4" s="61"/>
      <c r="K4" s="62"/>
      <c r="L4" s="61"/>
      <c r="M4" s="65"/>
      <c r="N4" s="65"/>
      <c r="O4" s="65"/>
    </row>
    <row r="5" spans="1:15" s="66" customFormat="1" ht="15">
      <c r="A5" s="61" t="s">
        <v>58</v>
      </c>
      <c r="B5" s="62">
        <v>3</v>
      </c>
      <c r="C5" s="96">
        <v>3</v>
      </c>
      <c r="D5" s="61" t="s">
        <v>109</v>
      </c>
      <c r="E5" s="62">
        <v>2</v>
      </c>
      <c r="F5" s="96">
        <v>2</v>
      </c>
      <c r="G5" s="61"/>
      <c r="H5" s="62"/>
      <c r="I5" s="96"/>
      <c r="J5" s="61"/>
      <c r="K5" s="62"/>
      <c r="L5" s="61"/>
      <c r="M5" s="65"/>
      <c r="N5" s="65"/>
      <c r="O5" s="65"/>
    </row>
    <row r="6" spans="1:15" s="66" customFormat="1" ht="15">
      <c r="A6" s="61" t="s">
        <v>57</v>
      </c>
      <c r="B6" s="62">
        <v>1</v>
      </c>
      <c r="C6" s="96">
        <v>1</v>
      </c>
      <c r="D6" s="61" t="s">
        <v>109</v>
      </c>
      <c r="E6" s="62">
        <v>1.5</v>
      </c>
      <c r="F6" s="96">
        <v>1.5</v>
      </c>
      <c r="G6" s="61"/>
      <c r="H6" s="62"/>
      <c r="I6" s="96"/>
      <c r="J6" s="61"/>
      <c r="K6" s="62"/>
      <c r="L6" s="61"/>
      <c r="M6" s="65"/>
      <c r="N6" s="65"/>
      <c r="O6" s="65"/>
    </row>
    <row r="7" spans="1:15" s="66" customFormat="1" ht="29.25">
      <c r="A7" s="61" t="s">
        <v>24</v>
      </c>
      <c r="B7" s="62">
        <v>5</v>
      </c>
      <c r="C7" s="96">
        <v>5</v>
      </c>
      <c r="D7" s="61" t="s">
        <v>114</v>
      </c>
      <c r="E7" s="62">
        <v>7</v>
      </c>
      <c r="F7" s="96">
        <v>7</v>
      </c>
      <c r="G7" s="61" t="s">
        <v>104</v>
      </c>
      <c r="H7" s="62">
        <v>0</v>
      </c>
      <c r="I7" s="96">
        <v>0</v>
      </c>
      <c r="J7" s="61" t="s">
        <v>139</v>
      </c>
      <c r="K7" s="62"/>
      <c r="L7" s="61"/>
      <c r="M7" s="65"/>
      <c r="N7" s="65" t="s">
        <v>152</v>
      </c>
      <c r="O7" s="115" t="s">
        <v>60</v>
      </c>
    </row>
    <row r="8" spans="1:15" s="66" customFormat="1" ht="15">
      <c r="A8" s="61"/>
      <c r="B8" s="62"/>
      <c r="C8" s="96"/>
      <c r="D8" s="61"/>
      <c r="E8" s="62"/>
      <c r="F8" s="96"/>
      <c r="G8" s="61"/>
      <c r="H8" s="62"/>
      <c r="I8" s="96"/>
      <c r="J8" s="61"/>
      <c r="K8" s="62"/>
      <c r="L8" s="61"/>
      <c r="M8" s="65"/>
      <c r="N8" s="65"/>
      <c r="O8" s="115"/>
    </row>
    <row r="9" spans="1:15" s="104" customFormat="1" ht="15.75" thickBot="1">
      <c r="A9" s="116"/>
      <c r="B9" s="117"/>
      <c r="C9" s="100"/>
      <c r="D9" s="116"/>
      <c r="E9" s="117"/>
      <c r="F9" s="100"/>
      <c r="G9" s="116"/>
      <c r="H9" s="117"/>
      <c r="I9" s="100"/>
      <c r="J9" s="116"/>
      <c r="K9" s="117"/>
      <c r="L9" s="116"/>
      <c r="M9" s="118"/>
      <c r="N9" s="118"/>
      <c r="O9" s="118"/>
    </row>
    <row r="10" spans="1:15" ht="15" thickTop="1">
      <c r="A10" s="110" t="s">
        <v>101</v>
      </c>
      <c r="B10" s="111">
        <f>SUM(B4:B9)</f>
        <v>10</v>
      </c>
      <c r="C10" s="89">
        <f>SUM(C4:C9)</f>
        <v>10</v>
      </c>
      <c r="E10" s="111">
        <f>SUM(E4:E9)</f>
        <v>11.5</v>
      </c>
      <c r="F10" s="89">
        <f>SUM(F4:F9)</f>
        <v>11.5</v>
      </c>
      <c r="H10" s="111">
        <f>SUM(H4:H9)</f>
        <v>0</v>
      </c>
      <c r="I10" s="89">
        <f>SUM(I4:I9)</f>
        <v>0</v>
      </c>
      <c r="K10" s="111">
        <f>E10*B12</f>
        <v>3.4499999999999997</v>
      </c>
      <c r="L10" s="110">
        <f>H10*B12</f>
        <v>0</v>
      </c>
      <c r="M10" s="112">
        <f>(E10+H10)*B13</f>
        <v>3.4499999999999997</v>
      </c>
      <c r="O10" s="119" t="s">
        <v>153</v>
      </c>
    </row>
    <row r="12" spans="1:15">
      <c r="A12" s="110" t="s">
        <v>38</v>
      </c>
      <c r="B12" s="111">
        <v>0.3</v>
      </c>
    </row>
    <row r="13" spans="1:15">
      <c r="A13" s="110" t="s">
        <v>99</v>
      </c>
      <c r="B13" s="111">
        <v>0.3</v>
      </c>
    </row>
    <row r="17" spans="1:8">
      <c r="A17" s="121"/>
      <c r="B17" s="122"/>
      <c r="C17" s="123"/>
      <c r="D17" s="124"/>
      <c r="E17" s="125"/>
      <c r="F17" s="123"/>
      <c r="G17" s="124"/>
      <c r="H17" s="125"/>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0" sqref="O20"/>
    </sheetView>
  </sheetViews>
  <sheetFormatPr defaultRowHeight="14.25"/>
  <cols>
    <col min="1" max="1" width="20.7109375" style="110" bestFit="1" customWidth="1"/>
    <col min="2" max="2" width="5.140625" style="111" bestFit="1" customWidth="1"/>
    <col min="3" max="3" width="5" style="89" bestFit="1" customWidth="1"/>
    <col min="4" max="4" width="5.28515625" style="110" bestFit="1" customWidth="1"/>
    <col min="5" max="5" width="5.140625" style="111" bestFit="1" customWidth="1"/>
    <col min="6" max="6" width="5" style="89" bestFit="1" customWidth="1"/>
    <col min="7" max="7" width="5.28515625" style="110" bestFit="1" customWidth="1"/>
    <col min="8" max="8" width="5.140625" style="111" bestFit="1" customWidth="1"/>
    <col min="9" max="9" width="5" style="89" bestFit="1" customWidth="1"/>
    <col min="10" max="10" width="5.28515625" style="110" bestFit="1" customWidth="1"/>
    <col min="11" max="11" width="7.28515625" style="111" bestFit="1" customWidth="1"/>
    <col min="12" max="12" width="3" style="110" bestFit="1" customWidth="1"/>
    <col min="13" max="13" width="3.7109375" style="112" bestFit="1" customWidth="1"/>
    <col min="14" max="14" width="9.140625" style="112"/>
    <col min="15" max="15" width="73" style="89" bestFit="1" customWidth="1"/>
    <col min="16" max="16384" width="9.140625" style="89"/>
  </cols>
  <sheetData>
    <row r="1" spans="1:15" ht="30">
      <c r="A1" s="84" t="s">
        <v>4</v>
      </c>
      <c r="B1" s="208" t="s">
        <v>5</v>
      </c>
      <c r="C1" s="209"/>
      <c r="D1" s="210"/>
      <c r="E1" s="208" t="s">
        <v>6</v>
      </c>
      <c r="F1" s="209"/>
      <c r="G1" s="210"/>
      <c r="H1" s="208" t="s">
        <v>7</v>
      </c>
      <c r="I1" s="209"/>
      <c r="J1" s="210"/>
      <c r="K1" s="208" t="s">
        <v>97</v>
      </c>
      <c r="L1" s="210"/>
      <c r="M1" s="87" t="s">
        <v>98</v>
      </c>
      <c r="N1" s="88"/>
      <c r="O1" s="86" t="s">
        <v>90</v>
      </c>
    </row>
    <row r="2" spans="1:15" ht="15">
      <c r="A2" s="84"/>
      <c r="B2" s="85" t="s">
        <v>95</v>
      </c>
      <c r="C2" s="86" t="s">
        <v>96</v>
      </c>
      <c r="D2" s="84" t="s">
        <v>92</v>
      </c>
      <c r="E2" s="85" t="s">
        <v>95</v>
      </c>
      <c r="F2" s="86" t="s">
        <v>96</v>
      </c>
      <c r="G2" s="84" t="s">
        <v>92</v>
      </c>
      <c r="H2" s="85" t="s">
        <v>95</v>
      </c>
      <c r="I2" s="86" t="s">
        <v>96</v>
      </c>
      <c r="J2" s="84" t="s">
        <v>92</v>
      </c>
      <c r="K2" s="85" t="s">
        <v>6</v>
      </c>
      <c r="L2" s="84" t="s">
        <v>7</v>
      </c>
      <c r="M2" s="87"/>
      <c r="N2" s="88"/>
      <c r="O2" s="86"/>
    </row>
    <row r="3" spans="1:15" s="95" customFormat="1" ht="15">
      <c r="A3" s="90" t="str">
        <f ca="1">Summary!A1</f>
        <v>Status as of 8/22/13</v>
      </c>
      <c r="B3" s="91"/>
      <c r="C3" s="49"/>
      <c r="D3" s="92"/>
      <c r="E3" s="91"/>
      <c r="F3" s="49"/>
      <c r="G3" s="92"/>
      <c r="H3" s="91"/>
      <c r="I3" s="49"/>
      <c r="J3" s="92"/>
      <c r="K3" s="91"/>
      <c r="L3" s="92"/>
      <c r="M3" s="93"/>
      <c r="N3" s="94"/>
      <c r="O3" s="49"/>
    </row>
    <row r="4" spans="1:15" s="97" customFormat="1" ht="15">
      <c r="A4" s="61" t="s">
        <v>164</v>
      </c>
      <c r="B4" s="62">
        <v>10</v>
      </c>
      <c r="C4" s="96">
        <v>10</v>
      </c>
      <c r="D4" s="61"/>
      <c r="E4" s="62">
        <v>10</v>
      </c>
      <c r="F4" s="96">
        <v>10</v>
      </c>
      <c r="G4" s="61"/>
      <c r="H4" s="62">
        <v>10</v>
      </c>
      <c r="I4" s="96">
        <v>10</v>
      </c>
      <c r="J4" s="61"/>
      <c r="K4" s="62"/>
      <c r="L4" s="61"/>
      <c r="M4" s="63"/>
      <c r="N4" s="64"/>
      <c r="O4" s="66"/>
    </row>
    <row r="5" spans="1:15" s="97" customFormat="1" ht="15">
      <c r="A5" s="61"/>
      <c r="B5" s="62"/>
      <c r="C5" s="96"/>
      <c r="D5" s="61"/>
      <c r="E5" s="62"/>
      <c r="F5" s="96"/>
      <c r="G5" s="61"/>
      <c r="H5" s="62"/>
      <c r="I5" s="96"/>
      <c r="J5" s="61"/>
      <c r="K5" s="62"/>
      <c r="L5" s="61"/>
      <c r="M5" s="63"/>
      <c r="N5" s="64"/>
      <c r="O5" s="66"/>
    </row>
    <row r="6" spans="1:15" s="97" customFormat="1" ht="15">
      <c r="A6" s="61"/>
      <c r="B6" s="62"/>
      <c r="C6" s="96"/>
      <c r="D6" s="61"/>
      <c r="E6" s="62"/>
      <c r="F6" s="96"/>
      <c r="G6" s="61"/>
      <c r="H6" s="62"/>
      <c r="I6" s="96"/>
      <c r="J6" s="61"/>
      <c r="K6" s="62"/>
      <c r="L6" s="61"/>
      <c r="M6" s="63"/>
      <c r="N6" s="64"/>
      <c r="O6" s="66"/>
    </row>
    <row r="7" spans="1:15" s="97" customFormat="1" ht="15">
      <c r="A7" s="61"/>
      <c r="B7" s="62"/>
      <c r="C7" s="96"/>
      <c r="D7" s="61"/>
      <c r="E7" s="62"/>
      <c r="F7" s="96"/>
      <c r="G7" s="61"/>
      <c r="H7" s="62"/>
      <c r="I7" s="96"/>
      <c r="J7" s="61"/>
      <c r="K7" s="62"/>
      <c r="L7" s="61"/>
      <c r="M7" s="63"/>
      <c r="N7" s="64"/>
      <c r="O7" s="66"/>
    </row>
    <row r="8" spans="1:15" s="97" customFormat="1" ht="15">
      <c r="A8" s="61"/>
      <c r="B8" s="62"/>
      <c r="C8" s="96"/>
      <c r="D8" s="61"/>
      <c r="E8" s="62"/>
      <c r="F8" s="96"/>
      <c r="G8" s="61"/>
      <c r="H8" s="62"/>
      <c r="I8" s="96"/>
      <c r="J8" s="61"/>
      <c r="K8" s="62"/>
      <c r="L8" s="61"/>
      <c r="M8" s="63"/>
      <c r="N8" s="64"/>
      <c r="O8" s="66"/>
    </row>
    <row r="9" spans="1:15" s="97" customFormat="1" ht="15">
      <c r="A9" s="61"/>
      <c r="B9" s="62"/>
      <c r="C9" s="96"/>
      <c r="D9" s="61"/>
      <c r="E9" s="62"/>
      <c r="F9" s="96"/>
      <c r="G9" s="61"/>
      <c r="H9" s="62"/>
      <c r="I9" s="96"/>
      <c r="J9" s="61"/>
      <c r="K9" s="62"/>
      <c r="L9" s="61"/>
      <c r="M9" s="63"/>
      <c r="N9" s="64"/>
      <c r="O9" s="66"/>
    </row>
    <row r="10" spans="1:15" s="104" customFormat="1" ht="15.75" thickBot="1">
      <c r="A10" s="98"/>
      <c r="B10" s="99"/>
      <c r="C10" s="100"/>
      <c r="D10" s="98"/>
      <c r="E10" s="99"/>
      <c r="F10" s="100"/>
      <c r="G10" s="98"/>
      <c r="H10" s="99"/>
      <c r="I10" s="100"/>
      <c r="J10" s="98"/>
      <c r="K10" s="99"/>
      <c r="L10" s="98"/>
      <c r="M10" s="101"/>
      <c r="N10" s="102"/>
      <c r="O10" s="103"/>
    </row>
    <row r="11" spans="1:15" ht="15" thickTop="1">
      <c r="A11" s="105" t="s">
        <v>101</v>
      </c>
      <c r="B11" s="106">
        <f>SUM(B4:B9)</f>
        <v>10</v>
      </c>
      <c r="C11" s="107">
        <f>SUM(C4:C9)</f>
        <v>10</v>
      </c>
      <c r="D11" s="105"/>
      <c r="E11" s="106">
        <f>SUM(E4:E9)</f>
        <v>10</v>
      </c>
      <c r="F11" s="107">
        <f>SUM(F4:F9)</f>
        <v>10</v>
      </c>
      <c r="G11" s="105"/>
      <c r="H11" s="106">
        <f>SUM(H4:H9)</f>
        <v>10</v>
      </c>
      <c r="I11" s="107">
        <f>SUM(I4:I9)</f>
        <v>10</v>
      </c>
      <c r="J11" s="105"/>
      <c r="K11" s="106">
        <f>E11*B13</f>
        <v>3</v>
      </c>
      <c r="L11" s="105">
        <f>H11*B13</f>
        <v>3</v>
      </c>
      <c r="M11" s="108">
        <f>(E11+H11)*B14</f>
        <v>6</v>
      </c>
      <c r="N11" s="109"/>
      <c r="O11" s="107" t="s">
        <v>153</v>
      </c>
    </row>
    <row r="12" spans="1:15">
      <c r="A12" s="105"/>
      <c r="B12" s="106"/>
      <c r="C12" s="107"/>
      <c r="D12" s="105"/>
      <c r="E12" s="106"/>
      <c r="F12" s="107"/>
      <c r="G12" s="105"/>
      <c r="H12" s="106"/>
      <c r="I12" s="107"/>
      <c r="J12" s="105"/>
      <c r="K12" s="106"/>
      <c r="L12" s="105"/>
      <c r="M12" s="108"/>
      <c r="N12" s="109"/>
      <c r="O12" s="107"/>
    </row>
    <row r="13" spans="1:15">
      <c r="A13" s="105" t="s">
        <v>38</v>
      </c>
      <c r="B13" s="106">
        <v>0.3</v>
      </c>
      <c r="C13" s="107"/>
      <c r="D13" s="105"/>
      <c r="E13" s="106"/>
      <c r="F13" s="107"/>
      <c r="G13" s="105"/>
      <c r="H13" s="106"/>
      <c r="I13" s="107"/>
      <c r="J13" s="105"/>
      <c r="K13" s="106"/>
      <c r="L13" s="105"/>
      <c r="M13" s="108"/>
      <c r="N13" s="109"/>
      <c r="O13" s="107"/>
    </row>
    <row r="14" spans="1:15">
      <c r="A14" s="105" t="s">
        <v>99</v>
      </c>
      <c r="B14" s="106">
        <v>0.3</v>
      </c>
      <c r="C14" s="107"/>
      <c r="D14" s="105"/>
      <c r="E14" s="106"/>
      <c r="F14" s="107"/>
      <c r="G14" s="105"/>
      <c r="H14" s="106"/>
      <c r="I14" s="107"/>
      <c r="J14" s="105"/>
      <c r="K14" s="106"/>
      <c r="L14" s="105"/>
      <c r="M14" s="108"/>
      <c r="N14" s="109"/>
      <c r="O14" s="107"/>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83" customWidth="1"/>
    <col min="2" max="16384" width="9.140625" style="82"/>
  </cols>
  <sheetData>
    <row r="1" spans="1:1" ht="57">
      <c r="A1" s="83"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K45" sqref="K45"/>
    </sheetView>
  </sheetViews>
  <sheetFormatPr defaultRowHeight="14.25"/>
  <cols>
    <col min="1" max="1" width="53" style="82" bestFit="1" customWidth="1"/>
    <col min="2" max="2" width="12" style="82" bestFit="1" customWidth="1"/>
    <col min="3" max="16384" width="9.140625" style="82"/>
  </cols>
  <sheetData>
    <row r="1" spans="1:2">
      <c r="A1" s="82" t="s">
        <v>62</v>
      </c>
      <c r="B1" s="82">
        <v>2.4</v>
      </c>
    </row>
    <row r="2" spans="1:2">
      <c r="A2" s="82" t="s">
        <v>63</v>
      </c>
      <c r="B2" s="82">
        <v>1.6</v>
      </c>
    </row>
    <row r="3" spans="1:2">
      <c r="A3" s="82" t="s">
        <v>65</v>
      </c>
      <c r="B3" s="82">
        <v>2</v>
      </c>
    </row>
    <row r="4" spans="1:2">
      <c r="A4" s="82"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2013-08-23T18:29:14Z</dcterms:modified>
</cp:coreProperties>
</file>