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901" activeTab="7"/>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F20" i="10"/>
  <c r="E20"/>
  <c r="A3" i="19"/>
  <c r="A3" i="11"/>
  <c r="A3" i="18"/>
  <c r="A3" i="10"/>
  <c r="A3" i="5"/>
  <c r="A3" i="6"/>
  <c r="A3" i="9"/>
  <c r="A3" i="8"/>
  <c r="A3" i="7"/>
  <c r="A3" i="16"/>
  <c r="A3" i="20"/>
  <c r="E17" i="4"/>
  <c r="C11" i="20"/>
  <c r="C17" i="4"/>
  <c r="E11" i="20"/>
  <c r="K11"/>
  <c r="F17" i="4"/>
  <c r="M11" i="20"/>
  <c r="H17" i="4"/>
  <c r="H11" i="20"/>
  <c r="L11"/>
  <c r="G17" i="4"/>
  <c r="I11" i="20"/>
  <c r="F11"/>
  <c r="D17" i="4"/>
  <c r="B11" i="20"/>
  <c r="E11" i="19"/>
  <c r="H11"/>
  <c r="L11"/>
  <c r="G11" i="4"/>
  <c r="I11" i="19"/>
  <c r="E11" i="4"/>
  <c r="F11" i="19"/>
  <c r="D11" i="4"/>
  <c r="C11" i="19"/>
  <c r="C11" i="4"/>
  <c r="B11" i="19"/>
  <c r="H37" i="16"/>
  <c r="L37"/>
  <c r="G4" i="4"/>
  <c r="C37" i="16"/>
  <c r="C4" i="4"/>
  <c r="E37" i="16"/>
  <c r="K37"/>
  <c r="F4" i="4"/>
  <c r="F37" i="16"/>
  <c r="D4" i="4"/>
  <c r="I37" i="16"/>
  <c r="E4" i="4"/>
  <c r="B37" i="16"/>
  <c r="E12" i="18"/>
  <c r="H12"/>
  <c r="L12"/>
  <c r="G12" i="4"/>
  <c r="K20" i="10"/>
  <c r="F10" i="4"/>
  <c r="H20" i="10"/>
  <c r="M20"/>
  <c r="H10" i="4"/>
  <c r="I20" i="10"/>
  <c r="E10" i="4"/>
  <c r="D10"/>
  <c r="C20" i="10"/>
  <c r="C10" i="4"/>
  <c r="I26" i="5"/>
  <c r="E9" i="4"/>
  <c r="F26" i="5"/>
  <c r="D9" i="4"/>
  <c r="C26" i="5"/>
  <c r="C9" i="4"/>
  <c r="F13" i="7"/>
  <c r="D5" i="4"/>
  <c r="C13" i="7"/>
  <c r="C5" i="4"/>
  <c r="B20" i="10"/>
  <c r="I10" i="11"/>
  <c r="E13" i="4"/>
  <c r="F10" i="11"/>
  <c r="D13" i="4"/>
  <c r="C10" i="11"/>
  <c r="C13" i="4"/>
  <c r="I12" i="18"/>
  <c r="F12"/>
  <c r="D12" i="4"/>
  <c r="C12" i="18"/>
  <c r="C12" i="4"/>
  <c r="B12" i="18"/>
  <c r="I9" i="9"/>
  <c r="E7" i="4"/>
  <c r="F9" i="9"/>
  <c r="D7" i="4"/>
  <c r="C9" i="9"/>
  <c r="C7" i="4"/>
  <c r="E9" i="8"/>
  <c r="M9"/>
  <c r="H6" i="4"/>
  <c r="H9" i="8"/>
  <c r="L9"/>
  <c r="G6" i="4"/>
  <c r="I9" i="8"/>
  <c r="E6" i="4"/>
  <c r="F9" i="8"/>
  <c r="D6" i="4"/>
  <c r="C9" i="8"/>
  <c r="C6" i="4"/>
  <c r="I13" i="7"/>
  <c r="E5" i="4"/>
  <c r="I13" i="6"/>
  <c r="E8" i="4"/>
  <c r="F13" i="6"/>
  <c r="D8" i="4"/>
  <c r="C13" i="6"/>
  <c r="C8" i="4"/>
  <c r="E26" i="5"/>
  <c r="K26"/>
  <c r="F9" i="4"/>
  <c r="H26" i="5"/>
  <c r="L26"/>
  <c r="G9" i="4"/>
  <c r="H10" i="11"/>
  <c r="L10"/>
  <c r="G13" i="4"/>
  <c r="E10" i="11"/>
  <c r="K10"/>
  <c r="F13" i="4"/>
  <c r="B10" i="11"/>
  <c r="E9" i="9"/>
  <c r="K9"/>
  <c r="F7" i="4"/>
  <c r="H9" i="9"/>
  <c r="B9"/>
  <c r="B9" i="8"/>
  <c r="B13" i="7"/>
  <c r="H13"/>
  <c r="L13"/>
  <c r="G5" i="4"/>
  <c r="E13" i="7"/>
  <c r="K13"/>
  <c r="F5" i="4"/>
  <c r="H13" i="6"/>
  <c r="L13"/>
  <c r="G8" i="4"/>
  <c r="E13" i="6"/>
  <c r="M13"/>
  <c r="H8" i="4"/>
  <c r="B13" i="6"/>
  <c r="B26" i="5"/>
  <c r="E12" i="4"/>
  <c r="K12" i="18"/>
  <c r="F12" i="4"/>
  <c r="K11" i="19"/>
  <c r="F11" i="4"/>
  <c r="K13" i="6"/>
  <c r="F8" i="4"/>
  <c r="M9" i="9"/>
  <c r="H7" i="4"/>
  <c r="E22"/>
  <c r="E24"/>
  <c r="E25"/>
  <c r="C22"/>
  <c r="C24"/>
  <c r="C25"/>
  <c r="D22"/>
  <c r="D24"/>
  <c r="D25"/>
  <c r="M10" i="11"/>
  <c r="H13" i="4"/>
  <c r="M12" i="18"/>
  <c r="H12" i="4"/>
  <c r="M11" i="19"/>
  <c r="H11" i="4"/>
  <c r="M37" i="16"/>
  <c r="H4" i="4"/>
  <c r="K9" i="8"/>
  <c r="F6" i="4"/>
  <c r="F22"/>
  <c r="F24"/>
  <c r="L9" i="9"/>
  <c r="G7" i="4"/>
  <c r="L20" i="10"/>
  <c r="G10" i="4"/>
  <c r="M13" i="7"/>
  <c r="H5" i="4"/>
  <c r="M26" i="5"/>
  <c r="H9" i="4"/>
  <c r="G22"/>
  <c r="G24"/>
  <c r="G25"/>
  <c r="F25"/>
  <c r="H22"/>
</calcChain>
</file>

<file path=xl/sharedStrings.xml><?xml version="1.0" encoding="utf-8"?>
<sst xmlns="http://schemas.openxmlformats.org/spreadsheetml/2006/main" count="629" uniqueCount="249">
  <si>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</si>
  <si>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</si>
  <si>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</si>
  <si>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</si>
  <si>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</si>
  <si>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</si>
  <si>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</si>
  <si>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</si>
  <si>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</si>
  <si>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</si>
  <si>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</si>
  <si>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</si>
  <si>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</si>
  <si>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</si>
  <si>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</si>
  <si>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</si>
  <si>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</si>
  <si>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</si>
  <si>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</si>
  <si>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</si>
  <si>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</si>
  <si>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</si>
  <si>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</si>
  <si>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</si>
  <si>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</si>
  <si>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</si>
  <si>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</si>
  <si>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</si>
  <si>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</si>
  <si>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</si>
  <si>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</si>
  <si>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</si>
  <si>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</si>
  <si>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</si>
  <si>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</si>
  <si>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</si>
  <si>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</si>
  <si>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</si>
  <si>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</si>
  <si>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</si>
  <si>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</si>
  <si>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</si>
  <si>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</si>
  <si>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</si>
  <si>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</si>
  <si>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</si>
  <si>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</si>
  <si>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</si>
  <si>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</si>
  <si>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</si>
  <si>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</si>
  <si>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</si>
  <si>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</si>
  <si>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</si>
  <si>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</si>
  <si>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</si>
  <si>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</si>
  <si>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</si>
  <si>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</si>
  <si>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</si>
  <si>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</si>
  <si>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</si>
  <si>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</si>
  <si>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</si>
  <si>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</si>
  <si>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</si>
  <si>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</si>
  <si>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</si>
  <si>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</si>
  <si>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</si>
  <si>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</si>
  <si>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</si>
  <si>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</si>
  <si>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</si>
  <si>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</si>
  <si>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</si>
  <si>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</si>
  <si>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</si>
  <si>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</si>
  <si>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</si>
  <si>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</si>
  <si>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</si>
  <si>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</si>
  <si>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</si>
  <si>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</si>
  <si>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</si>
  <si>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</si>
  <si>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</si>
  <si>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</si>
  <si>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</si>
  <si>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</si>
  <si>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</si>
  <si>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</si>
  <si>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</si>
  <si>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</si>
  <si>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</si>
  <si>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</si>
  <si>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</si>
  <si>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</si>
  <si>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</si>
  <si>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</si>
  <si>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</si>
  <si>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</si>
  <si>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</si>
  <si>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</si>
  <si>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</si>
  <si>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</si>
  <si>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</si>
  <si>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</si>
  <si>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</si>
  <si>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</si>
  <si>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</si>
  <si>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</si>
  <si>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</si>
  <si>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</si>
  <si>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</si>
  <si>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</si>
  <si>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</si>
  <si>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</si>
  <si>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</si>
  <si>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</si>
  <si>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</si>
  <si>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</si>
  <si>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</si>
  <si>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</si>
  <si>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</si>
  <si>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</si>
  <si>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</si>
  <si>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</si>
  <si>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</si>
  <si>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</si>
  <si>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</si>
  <si>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</si>
  <si>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</si>
  <si>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</si>
  <si>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</si>
  <si>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</si>
  <si>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</si>
  <si>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</si>
  <si>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</si>
  <si>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</si>
  <si>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</si>
  <si>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</si>
  <si>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</si>
  <si>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</si>
  <si>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</si>
  <si>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</si>
  <si>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</si>
  <si>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</si>
  <si>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</si>
  <si>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</si>
  <si>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</si>
  <si>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</si>
  <si>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</si>
  <si>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</si>
  <si>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</si>
  <si>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</si>
  <si>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</si>
  <si>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</si>
  <si>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</si>
  <si>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</si>
  <si>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</si>
  <si>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</si>
  <si>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</si>
  <si>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</si>
  <si>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</si>
  <si>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</si>
  <si>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</si>
  <si>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</si>
  <si>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</si>
  <si>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</si>
  <si>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</si>
  <si>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</si>
  <si>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</si>
  <si>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</si>
  <si>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</si>
  <si>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</si>
  <si>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</si>
  <si>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</si>
  <si>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</si>
  <si>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</si>
  <si>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</si>
  <si>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</si>
  <si>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</si>
  <si>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</si>
  <si>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</si>
  <si>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</si>
  <si>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</si>
  <si>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</si>
  <si>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</si>
  <si>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</si>
  <si>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</si>
  <si>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</si>
  <si>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</si>
  <si>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</si>
  <si>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</si>
  <si>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</si>
  <si>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</si>
  <si>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</si>
  <si>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</si>
  <si>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</si>
  <si>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</si>
  <si>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</si>
  <si>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</si>
  <si>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</si>
  <si>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</si>
  <si>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</si>
  <si>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</si>
  <si>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</si>
  <si>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</si>
  <si>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</si>
  <si>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</si>
  <si>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</si>
  <si>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</si>
  <si>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</si>
  <si>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</si>
  <si>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</si>
  <si>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</si>
  <si>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</si>
  <si>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</si>
  <si>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</si>
  <si>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</si>
  <si>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</si>
  <si>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</si>
  <si>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</si>
  <si>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</si>
  <si>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</si>
  <si>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</si>
  <si>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</si>
  <si>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</si>
  <si>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</si>
  <si>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</si>
  <si>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</si>
  <si>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</si>
  <si>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</si>
  <si>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</si>
  <si>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</si>
  <si>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</si>
  <si>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</si>
  <si>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</si>
  <si>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Labels/Brandit</t>
  </si>
  <si>
    <t>Payment</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</si>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</sst>
</file>

<file path=xl/styles.xml><?xml version="1.0" encoding="utf-8"?>
<styleSheet xmlns="http://schemas.openxmlformats.org/spreadsheetml/2006/main">
  <fonts count="1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s>
  <fills count="4">
    <fill>
      <patternFill patternType="none"/>
    </fill>
    <fill>
      <patternFill patternType="gray125"/>
    </fill>
    <fill>
      <patternFill patternType="solid">
        <fgColor indexed="44"/>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79">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28"/>
  <sheetViews>
    <sheetView workbookViewId="0">
      <pane xSplit="1" ySplit="2" topLeftCell="B3" activePane="bottomRight" state="frozen"/>
      <selection pane="topRight" activeCell="B1" sqref="B1"/>
      <selection pane="bottomLeft" activeCell="A2" sqref="A2"/>
      <selection pane="bottomRight" activeCell="C32" sqref="C32"/>
    </sheetView>
  </sheetViews>
  <sheetFormatPr defaultColWidth="17.85546875" defaultRowHeight="14.25"/>
  <cols>
    <col min="1" max="1" width="23" style="34" bestFit="1" customWidth="1"/>
    <col min="2" max="2" width="12.5703125" style="107" bestFit="1" customWidth="1"/>
    <col min="3" max="4" width="11.28515625" style="34" bestFit="1" customWidth="1"/>
    <col min="5" max="5" width="10.140625" style="34" bestFit="1" customWidth="1"/>
    <col min="6"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33" customFormat="1" ht="15">
      <c r="A1" s="6" t="s">
        <v>222</v>
      </c>
      <c r="B1" s="24"/>
      <c r="I1" s="23"/>
    </row>
    <row r="2" spans="1:9" s="99" customFormat="1">
      <c r="A2" s="99" t="s">
        <v>4</v>
      </c>
      <c r="B2" s="100" t="s">
        <v>89</v>
      </c>
      <c r="C2" s="99" t="s">
        <v>5</v>
      </c>
      <c r="D2" s="99" t="s">
        <v>6</v>
      </c>
      <c r="E2" s="99" t="s">
        <v>7</v>
      </c>
      <c r="F2" s="99" t="s">
        <v>61</v>
      </c>
      <c r="G2" s="99" t="s">
        <v>8</v>
      </c>
      <c r="H2" s="99" t="s">
        <v>88</v>
      </c>
      <c r="I2" s="101"/>
    </row>
    <row r="3" spans="1:9" s="33" customFormat="1">
      <c r="B3" s="24"/>
      <c r="I3" s="23"/>
    </row>
    <row r="4" spans="1:9" s="33" customFormat="1">
      <c r="A4" s="33" t="s">
        <v>103</v>
      </c>
      <c r="B4" s="24" t="s">
        <v>100</v>
      </c>
      <c r="C4" s="102">
        <f ca="1">ShopWidget!C37</f>
        <v>15</v>
      </c>
      <c r="D4" s="102">
        <f ca="1">ShopWidget!F37</f>
        <v>16</v>
      </c>
      <c r="E4" s="102">
        <f ca="1">ShopWidget!I37</f>
        <v>35.6</v>
      </c>
      <c r="F4" s="102">
        <f ca="1">ShopWidget!K37</f>
        <v>19.349999999999998</v>
      </c>
      <c r="G4" s="102">
        <f ca="1">ShopWidget!L37</f>
        <v>11.43</v>
      </c>
      <c r="H4" s="102">
        <f ca="1">ShopWidget!M37</f>
        <v>30.779999999999998</v>
      </c>
      <c r="I4" s="23" t="s">
        <v>107</v>
      </c>
    </row>
    <row r="5" spans="1:9" s="33" customFormat="1">
      <c r="A5" s="33" t="s">
        <v>137</v>
      </c>
      <c r="B5" s="24" t="s">
        <v>100</v>
      </c>
      <c r="C5" s="102">
        <f ca="1">'Saved Items'!C13</f>
        <v>6</v>
      </c>
      <c r="D5" s="102">
        <f ca="1">'Saved Items'!F13</f>
        <v>3.3</v>
      </c>
      <c r="E5" s="102">
        <f ca="1">'Saved Items'!I13</f>
        <v>2.5</v>
      </c>
      <c r="F5" s="102">
        <f ca="1">'Saved Items'!K13</f>
        <v>0.98999999999999988</v>
      </c>
      <c r="G5" s="102">
        <f ca="1">'Saved Items'!L13</f>
        <v>2.19</v>
      </c>
      <c r="H5" s="102">
        <f ca="1">'Saved Items'!M13</f>
        <v>3.1799999999999997</v>
      </c>
      <c r="I5" s="23"/>
    </row>
    <row r="6" spans="1:9" s="33" customFormat="1">
      <c r="A6" s="33" t="s">
        <v>0</v>
      </c>
      <c r="B6" s="24" t="s">
        <v>100</v>
      </c>
      <c r="C6" s="102">
        <f ca="1">'Order History'!C9</f>
        <v>2</v>
      </c>
      <c r="D6" s="102">
        <f ca="1">'Order History'!F9</f>
        <v>2</v>
      </c>
      <c r="E6" s="102">
        <f ca="1">'Order History'!I9</f>
        <v>3.4000000000000004</v>
      </c>
      <c r="F6" s="102">
        <f ca="1">'Order History'!K9</f>
        <v>0.6</v>
      </c>
      <c r="G6" s="102">
        <f ca="1">'Order History'!L9</f>
        <v>1.02</v>
      </c>
      <c r="H6" s="102">
        <f ca="1">'Order History'!M9</f>
        <v>1.62</v>
      </c>
      <c r="I6" s="23"/>
    </row>
    <row r="7" spans="1:9" s="33" customFormat="1">
      <c r="A7" s="33" t="s">
        <v>1</v>
      </c>
      <c r="B7" s="24" t="s">
        <v>100</v>
      </c>
      <c r="C7" s="102">
        <f ca="1">'Saved Carts'!C9</f>
        <v>1.5</v>
      </c>
      <c r="D7" s="102">
        <f ca="1">'Saved Carts'!F9</f>
        <v>1.8</v>
      </c>
      <c r="E7" s="102">
        <f ca="1">'Saved Carts'!I9</f>
        <v>1.3</v>
      </c>
      <c r="F7" s="102">
        <f ca="1">'Saved Carts'!K9</f>
        <v>0.54</v>
      </c>
      <c r="G7" s="102">
        <f ca="1">'Saved Carts'!L9</f>
        <v>0.84</v>
      </c>
      <c r="H7" s="102">
        <f ca="1">'Saved Carts'!M9</f>
        <v>1.38</v>
      </c>
      <c r="I7" s="23"/>
    </row>
    <row r="8" spans="1:9" s="33" customFormat="1">
      <c r="A8" s="33" t="s">
        <v>120</v>
      </c>
      <c r="B8" s="24" t="s">
        <v>100</v>
      </c>
      <c r="C8" s="102">
        <f ca="1">'Share Cart'!C13</f>
        <v>4.3</v>
      </c>
      <c r="D8" s="102">
        <f ca="1">'Share Cart'!F13</f>
        <v>4.4000000000000004</v>
      </c>
      <c r="E8" s="102">
        <f ca="1">'Share Cart'!I13</f>
        <v>6.6</v>
      </c>
      <c r="F8" s="102">
        <f ca="1">'Share Cart'!K13</f>
        <v>1.32</v>
      </c>
      <c r="G8" s="102">
        <f ca="1">'Share Cart'!L13</f>
        <v>1.9799999999999998</v>
      </c>
      <c r="H8" s="102">
        <f ca="1">'Share Cart'!M13</f>
        <v>3.3</v>
      </c>
      <c r="I8" s="23"/>
    </row>
    <row r="9" spans="1:9" s="33" customFormat="1">
      <c r="A9" s="33" t="s">
        <v>2</v>
      </c>
      <c r="B9" s="24" t="s">
        <v>100</v>
      </c>
      <c r="C9" s="102">
        <f ca="1">'Active Cart'!C26</f>
        <v>11.6</v>
      </c>
      <c r="D9" s="102">
        <f ca="1">'Active Cart'!F26</f>
        <v>23.1</v>
      </c>
      <c r="E9" s="102">
        <f ca="1">'Active Cart'!I26</f>
        <v>19.099999999999998</v>
      </c>
      <c r="F9" s="102">
        <f ca="1">'Active Cart'!K26</f>
        <v>6.9300000000000006</v>
      </c>
      <c r="G9" s="102">
        <f ca="1">'Active Cart'!L26</f>
        <v>8.25</v>
      </c>
      <c r="H9" s="102">
        <f ca="1">'Active Cart'!M26</f>
        <v>15.18</v>
      </c>
      <c r="I9" s="23"/>
    </row>
    <row r="10" spans="1:9" s="33" customFormat="1">
      <c r="A10" s="33" t="s">
        <v>155</v>
      </c>
      <c r="B10" s="24" t="s">
        <v>100</v>
      </c>
      <c r="C10" s="102">
        <f ca="1">Checkout!C20</f>
        <v>20.5</v>
      </c>
      <c r="D10" s="102">
        <f ca="1">Checkout!F20</f>
        <v>29.5</v>
      </c>
      <c r="E10" s="102">
        <f ca="1">Checkout!I20</f>
        <v>10</v>
      </c>
      <c r="F10" s="102">
        <f ca="1">Checkout!K20</f>
        <v>8.85</v>
      </c>
      <c r="G10" s="102">
        <f ca="1">Checkout!L20</f>
        <v>3</v>
      </c>
      <c r="H10" s="102">
        <f ca="1">Checkout!M20</f>
        <v>11.85</v>
      </c>
      <c r="I10" s="23"/>
    </row>
    <row r="11" spans="1:9" s="33" customFormat="1">
      <c r="A11" s="33" t="s">
        <v>11</v>
      </c>
      <c r="B11" s="24" t="s">
        <v>111</v>
      </c>
      <c r="C11" s="102">
        <f ca="1">MyAccount!C11</f>
        <v>10</v>
      </c>
      <c r="D11" s="102">
        <f ca="1">MyAccount!F11</f>
        <v>10</v>
      </c>
      <c r="E11" s="102">
        <f ca="1">MyAccount!I11</f>
        <v>10</v>
      </c>
      <c r="F11" s="102">
        <f ca="1">MyAccount!K11</f>
        <v>3</v>
      </c>
      <c r="G11" s="102">
        <f ca="1">MyAccount!L11</f>
        <v>3</v>
      </c>
      <c r="H11" s="102">
        <f ca="1">MyAccount!M11</f>
        <v>6</v>
      </c>
      <c r="I11" s="23"/>
    </row>
    <row r="12" spans="1:9" s="33" customFormat="1">
      <c r="A12" s="33" t="s">
        <v>6</v>
      </c>
      <c r="B12" s="24" t="s">
        <v>111</v>
      </c>
      <c r="C12" s="102">
        <f ca="1">Avante!C12</f>
        <v>11</v>
      </c>
      <c r="D12" s="102">
        <f ca="1">Avante!F12</f>
        <v>19</v>
      </c>
      <c r="E12" s="102">
        <f ca="1">Avante!H12</f>
        <v>3</v>
      </c>
      <c r="F12" s="102">
        <f ca="1">Avante!K12</f>
        <v>5.7</v>
      </c>
      <c r="G12" s="102">
        <f ca="1">Avante!L12</f>
        <v>0.89999999999999991</v>
      </c>
      <c r="H12" s="102">
        <f ca="1">Avante!M12</f>
        <v>6.6</v>
      </c>
      <c r="I12" s="23"/>
    </row>
    <row r="13" spans="1:9" s="33" customFormat="1">
      <c r="A13" s="33" t="s">
        <v>55</v>
      </c>
      <c r="B13" s="24" t="s">
        <v>111</v>
      </c>
      <c r="C13" s="102">
        <f ca="1">'Data Conversions'!C10</f>
        <v>10</v>
      </c>
      <c r="D13" s="102">
        <f ca="1">'Data Conversions'!F10</f>
        <v>11.5</v>
      </c>
      <c r="E13" s="102">
        <f ca="1">'Data Conversions'!I10</f>
        <v>0</v>
      </c>
      <c r="F13" s="102">
        <f ca="1">'Data Conversions'!K10</f>
        <v>3.4499999999999997</v>
      </c>
      <c r="G13" s="102">
        <f ca="1">'Data Conversions'!L10</f>
        <v>0</v>
      </c>
      <c r="H13" s="102">
        <f ca="1">'Data Conversions'!M10</f>
        <v>3.4499999999999997</v>
      </c>
      <c r="I13" s="23"/>
    </row>
    <row r="14" spans="1:9" s="33" customFormat="1" ht="28.5">
      <c r="A14" s="33" t="s">
        <v>166</v>
      </c>
      <c r="B14" s="24"/>
      <c r="C14" s="102">
        <v>0</v>
      </c>
      <c r="D14" s="102">
        <v>0</v>
      </c>
      <c r="E14" s="102">
        <v>1</v>
      </c>
      <c r="F14" s="102">
        <v>0</v>
      </c>
      <c r="G14" s="102">
        <v>0</v>
      </c>
      <c r="H14" s="102">
        <v>0</v>
      </c>
      <c r="I14" s="23" t="s">
        <v>165</v>
      </c>
    </row>
    <row r="15" spans="1:9" s="33" customFormat="1" ht="28.5">
      <c r="A15" s="33" t="s">
        <v>13</v>
      </c>
      <c r="B15" s="24"/>
      <c r="C15" s="102">
        <v>0</v>
      </c>
      <c r="D15" s="102">
        <v>0</v>
      </c>
      <c r="E15" s="102">
        <v>0</v>
      </c>
      <c r="F15" s="102">
        <v>0</v>
      </c>
      <c r="G15" s="102">
        <v>0</v>
      </c>
      <c r="H15" s="102">
        <v>0</v>
      </c>
      <c r="I15" s="23" t="s">
        <v>167</v>
      </c>
    </row>
    <row r="16" spans="1:9" s="103" customFormat="1" ht="42.75">
      <c r="A16" s="33" t="s">
        <v>16</v>
      </c>
      <c r="B16" s="24"/>
      <c r="C16" s="102">
        <v>8</v>
      </c>
      <c r="D16" s="102">
        <v>4</v>
      </c>
      <c r="E16" s="102">
        <v>8</v>
      </c>
      <c r="F16" s="102">
        <v>3</v>
      </c>
      <c r="G16" s="102">
        <v>3</v>
      </c>
      <c r="H16" s="102">
        <v>3</v>
      </c>
      <c r="I16" s="23" t="s">
        <v>168</v>
      </c>
    </row>
    <row r="17" spans="1:9" s="103" customFormat="1">
      <c r="A17" s="103" t="s">
        <v>12</v>
      </c>
      <c r="B17" s="104" t="s">
        <v>111</v>
      </c>
      <c r="C17" s="103">
        <f ca="1">CEWeb!C11</f>
        <v>16</v>
      </c>
      <c r="D17" s="103">
        <f ca="1">CEWeb!F11</f>
        <v>16</v>
      </c>
      <c r="E17" s="103">
        <f ca="1">CEWeb!I11</f>
        <v>17</v>
      </c>
      <c r="F17" s="103">
        <f ca="1">CEWeb!K11</f>
        <v>4.8</v>
      </c>
      <c r="G17" s="103">
        <f ca="1">CEWeb!L11</f>
        <v>5.0999999999999996</v>
      </c>
      <c r="H17" s="103">
        <f ca="1">CEWeb!M11</f>
        <v>9.9</v>
      </c>
      <c r="I17" s="105"/>
    </row>
    <row r="18" spans="1:9">
      <c r="A18" s="103" t="s">
        <v>15</v>
      </c>
      <c r="B18" s="104" t="s">
        <v>111</v>
      </c>
      <c r="C18" s="106">
        <v>3</v>
      </c>
      <c r="D18" s="106">
        <v>3</v>
      </c>
      <c r="E18" s="106">
        <v>2</v>
      </c>
      <c r="F18" s="106">
        <v>2</v>
      </c>
      <c r="G18" s="106">
        <v>2</v>
      </c>
      <c r="H18" s="106">
        <v>2</v>
      </c>
      <c r="I18" s="105" t="s">
        <v>20</v>
      </c>
    </row>
    <row r="19" spans="1:9" s="103" customFormat="1" ht="28.5">
      <c r="A19" s="103" t="s">
        <v>9</v>
      </c>
      <c r="B19" s="104"/>
      <c r="C19" s="106">
        <v>2</v>
      </c>
      <c r="D19" s="106">
        <v>0</v>
      </c>
      <c r="E19" s="106">
        <v>0</v>
      </c>
      <c r="F19" s="106">
        <v>0</v>
      </c>
      <c r="G19" s="106">
        <v>0</v>
      </c>
      <c r="H19" s="106">
        <v>0</v>
      </c>
      <c r="I19" s="105" t="s">
        <v>174</v>
      </c>
    </row>
    <row r="20" spans="1:9" s="103" customFormat="1" ht="57">
      <c r="A20" s="103" t="s">
        <v>14</v>
      </c>
      <c r="B20" s="104"/>
      <c r="C20" s="106">
        <v>3</v>
      </c>
      <c r="D20" s="106">
        <v>4</v>
      </c>
      <c r="E20" s="106">
        <v>4</v>
      </c>
      <c r="F20" s="106">
        <v>2</v>
      </c>
      <c r="G20" s="106">
        <v>2</v>
      </c>
      <c r="H20" s="106">
        <v>2</v>
      </c>
      <c r="I20" s="105" t="s">
        <v>175</v>
      </c>
    </row>
    <row r="21" spans="1:9" s="103" customFormat="1">
      <c r="B21" s="104"/>
      <c r="C21" s="106"/>
      <c r="D21" s="106"/>
      <c r="E21" s="106"/>
      <c r="F21" s="106"/>
      <c r="G21" s="106"/>
      <c r="H21" s="106"/>
      <c r="I21" s="105"/>
    </row>
    <row r="22" spans="1:9">
      <c r="A22" s="34" t="s">
        <v>18</v>
      </c>
      <c r="C22" s="108">
        <f t="shared" ref="C22:H22" si="0">SUM(C4:C21)</f>
        <v>123.9</v>
      </c>
      <c r="D22" s="108">
        <f t="shared" si="0"/>
        <v>147.6</v>
      </c>
      <c r="E22" s="108">
        <f t="shared" si="0"/>
        <v>123.5</v>
      </c>
      <c r="F22" s="108">
        <f t="shared" si="0"/>
        <v>62.53</v>
      </c>
      <c r="G22" s="108">
        <f t="shared" si="0"/>
        <v>44.71</v>
      </c>
      <c r="H22" s="108">
        <f t="shared" si="0"/>
        <v>100.24</v>
      </c>
    </row>
    <row r="23" spans="1:9">
      <c r="C23" s="108">
        <v>2</v>
      </c>
      <c r="D23" s="108">
        <v>2.4</v>
      </c>
      <c r="E23" s="108">
        <v>1.6</v>
      </c>
      <c r="F23" s="108">
        <v>2.4</v>
      </c>
      <c r="G23" s="108">
        <v>1.6</v>
      </c>
      <c r="H23" s="109" t="s">
        <v>67</v>
      </c>
    </row>
    <row r="24" spans="1:9">
      <c r="A24" s="34" t="s">
        <v>17</v>
      </c>
      <c r="C24" s="108">
        <f>(((C22/C23)+0.49)/5)</f>
        <v>12.488000000000001</v>
      </c>
      <c r="D24" s="108">
        <f>(((D22/D23)+0.49)/5)</f>
        <v>12.398</v>
      </c>
      <c r="E24" s="108">
        <f>(((E22/E23)+0.49)/5)</f>
        <v>15.535499999999999</v>
      </c>
      <c r="F24" s="108">
        <f>(((F22/F23)+0.49)/5)</f>
        <v>5.3088333333333333</v>
      </c>
      <c r="G24" s="108">
        <f>(((G22/G23)+0.49)/5)</f>
        <v>5.6867499999999991</v>
      </c>
      <c r="H24" s="110" t="s">
        <v>68</v>
      </c>
    </row>
    <row r="25" spans="1:9">
      <c r="A25" s="34" t="s">
        <v>19</v>
      </c>
      <c r="C25" s="111">
        <f ca="1">TODAY()+(C24*7)</f>
        <v>41596.415999999997</v>
      </c>
      <c r="D25" s="111">
        <f ca="1">TODAY()+(D24*7)</f>
        <v>41595.786</v>
      </c>
      <c r="E25" s="111">
        <f ca="1">TODAY()+(E24*7)</f>
        <v>41617.748500000002</v>
      </c>
      <c r="F25" s="111">
        <f ca="1">D25+(F24*7)</f>
        <v>41632.947833333332</v>
      </c>
      <c r="G25" s="111">
        <f ca="1">E25+(G24*7)</f>
        <v>41657.55575</v>
      </c>
      <c r="H25" s="112" t="s">
        <v>66</v>
      </c>
    </row>
    <row r="27" spans="1:9">
      <c r="A27" s="34" t="s">
        <v>121</v>
      </c>
      <c r="C27" s="111">
        <v>41595</v>
      </c>
      <c r="D27" s="111">
        <v>41592</v>
      </c>
      <c r="E27" s="111">
        <v>41616</v>
      </c>
      <c r="F27" s="111">
        <v>41628</v>
      </c>
      <c r="G27" s="111">
        <v>41656</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9"/>
  <sheetViews>
    <sheetView workbookViewId="0">
      <selection activeCell="I35" sqref="I35"/>
    </sheetView>
  </sheetViews>
  <sheetFormatPr defaultRowHeight="14.25"/>
  <cols>
    <col min="1" max="1" width="26.7109375" style="89" bestFit="1" customWidth="1"/>
    <col min="2" max="2" width="5.140625" style="25" bestFit="1" customWidth="1"/>
    <col min="3" max="3" width="5" style="27" bestFit="1" customWidth="1"/>
    <col min="4" max="4" width="5.7109375" style="24" bestFit="1" customWidth="1"/>
    <col min="5" max="5" width="5.140625" style="25" bestFit="1" customWidth="1"/>
    <col min="6" max="6" width="5" style="27" bestFit="1" customWidth="1"/>
    <col min="7" max="7" width="5.28515625" style="24" bestFit="1" customWidth="1"/>
    <col min="8" max="8" width="5.140625" style="25" bestFit="1" customWidth="1"/>
    <col min="9" max="9" width="5" style="27" bestFit="1" customWidth="1"/>
    <col min="10" max="10" width="5.28515625" style="24" bestFit="1" customWidth="1"/>
    <col min="11" max="11" width="7.28515625" style="25" bestFit="1" customWidth="1"/>
    <col min="12" max="12" width="4" style="24" bestFit="1" customWidth="1"/>
    <col min="13" max="13" width="4" style="26" bestFit="1" customWidth="1"/>
    <col min="14" max="14" width="3" style="32" bestFit="1" customWidth="1"/>
    <col min="15" max="15" width="96.85546875" style="26" bestFit="1" customWidth="1"/>
    <col min="16" max="16384" width="9.140625" style="33"/>
  </cols>
  <sheetData>
    <row r="1" spans="1:15" s="4" customFormat="1" ht="15">
      <c r="A1" s="78" t="s">
        <v>4</v>
      </c>
      <c r="B1" s="176" t="s">
        <v>5</v>
      </c>
      <c r="C1" s="177"/>
      <c r="D1" s="178"/>
      <c r="E1" s="176" t="s">
        <v>6</v>
      </c>
      <c r="F1" s="177"/>
      <c r="G1" s="178"/>
      <c r="H1" s="176" t="s">
        <v>7</v>
      </c>
      <c r="I1" s="177"/>
      <c r="J1" s="178"/>
      <c r="K1" s="176" t="s">
        <v>97</v>
      </c>
      <c r="L1" s="178"/>
      <c r="M1" s="2" t="s">
        <v>98</v>
      </c>
      <c r="N1" s="2"/>
      <c r="O1" s="3" t="s">
        <v>90</v>
      </c>
    </row>
    <row r="2" spans="1:15" s="4" customFormat="1" ht="1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c r="A3" s="79" t="str">
        <f ca="1">Summary!A1</f>
        <v>Status as of 8/22/13</v>
      </c>
      <c r="B3" s="7"/>
      <c r="C3" s="8"/>
      <c r="D3" s="44"/>
      <c r="E3" s="43"/>
      <c r="F3" s="8"/>
      <c r="G3" s="44"/>
      <c r="H3" s="43"/>
      <c r="I3" s="8"/>
      <c r="J3" s="44"/>
      <c r="K3" s="7"/>
      <c r="L3" s="6"/>
      <c r="M3" s="9"/>
      <c r="N3" s="9"/>
      <c r="O3" s="10"/>
    </row>
    <row r="4" spans="1:15" s="16" customFormat="1" ht="15">
      <c r="A4" s="80" t="s">
        <v>138</v>
      </c>
      <c r="B4" s="13">
        <v>1</v>
      </c>
      <c r="C4" s="48">
        <v>1</v>
      </c>
      <c r="D4" s="17" t="s">
        <v>114</v>
      </c>
      <c r="E4" s="18">
        <v>3</v>
      </c>
      <c r="F4" s="48">
        <v>3</v>
      </c>
      <c r="G4" s="17" t="s">
        <v>114</v>
      </c>
      <c r="H4" s="18"/>
      <c r="I4" s="48"/>
      <c r="J4" s="17"/>
      <c r="K4" s="13"/>
      <c r="L4" s="12"/>
      <c r="M4" s="15"/>
      <c r="N4" s="14"/>
      <c r="O4" s="15"/>
    </row>
    <row r="5" spans="1:15" s="16" customFormat="1" ht="57.75">
      <c r="A5" s="80" t="s">
        <v>140</v>
      </c>
      <c r="B5" s="13">
        <v>3</v>
      </c>
      <c r="C5" s="48">
        <v>3</v>
      </c>
      <c r="D5" s="17" t="s">
        <v>141</v>
      </c>
      <c r="E5" s="18">
        <v>3</v>
      </c>
      <c r="F5" s="48">
        <v>3</v>
      </c>
      <c r="G5" s="17" t="s">
        <v>104</v>
      </c>
      <c r="H5" s="18">
        <v>3</v>
      </c>
      <c r="I5" s="48">
        <v>3</v>
      </c>
      <c r="J5" s="17" t="s">
        <v>104</v>
      </c>
      <c r="K5" s="13"/>
      <c r="L5" s="12"/>
      <c r="M5" s="15"/>
      <c r="N5" s="14" t="s">
        <v>152</v>
      </c>
      <c r="O5" s="81" t="s">
        <v>147</v>
      </c>
    </row>
    <row r="6" spans="1:15" s="16" customFormat="1" ht="15">
      <c r="A6" s="80" t="s">
        <v>22</v>
      </c>
      <c r="B6" s="13">
        <v>2</v>
      </c>
      <c r="C6" s="48">
        <v>2</v>
      </c>
      <c r="D6" s="17" t="s">
        <v>114</v>
      </c>
      <c r="E6" s="18">
        <v>3</v>
      </c>
      <c r="F6" s="48">
        <v>3</v>
      </c>
      <c r="G6" s="17" t="s">
        <v>104</v>
      </c>
      <c r="H6" s="18"/>
      <c r="I6" s="48"/>
      <c r="J6" s="17"/>
      <c r="K6" s="13"/>
      <c r="L6" s="12"/>
      <c r="M6" s="15"/>
      <c r="N6" s="14" t="s">
        <v>152</v>
      </c>
      <c r="O6" s="81" t="s">
        <v>146</v>
      </c>
    </row>
    <row r="7" spans="1:15" s="16" customFormat="1" ht="15">
      <c r="A7" s="80" t="s">
        <v>23</v>
      </c>
      <c r="B7" s="13">
        <v>1</v>
      </c>
      <c r="C7" s="48">
        <v>1</v>
      </c>
      <c r="D7" s="17" t="s">
        <v>114</v>
      </c>
      <c r="E7" s="18">
        <v>2</v>
      </c>
      <c r="F7" s="48">
        <v>2</v>
      </c>
      <c r="G7" s="17" t="s">
        <v>104</v>
      </c>
      <c r="H7" s="18"/>
      <c r="I7" s="48"/>
      <c r="J7" s="17"/>
      <c r="K7" s="13"/>
      <c r="L7" s="12"/>
      <c r="M7" s="15"/>
      <c r="N7" s="14" t="s">
        <v>152</v>
      </c>
      <c r="O7" s="82" t="s">
        <v>156</v>
      </c>
    </row>
    <row r="8" spans="1:15" s="16" customFormat="1" ht="15">
      <c r="A8" s="80" t="s">
        <v>25</v>
      </c>
      <c r="B8" s="13">
        <v>4</v>
      </c>
      <c r="C8" s="48">
        <v>4</v>
      </c>
      <c r="D8" s="17" t="s">
        <v>114</v>
      </c>
      <c r="E8" s="18">
        <v>8</v>
      </c>
      <c r="F8" s="48">
        <v>8</v>
      </c>
      <c r="G8" s="17" t="s">
        <v>104</v>
      </c>
      <c r="H8" s="18"/>
      <c r="I8" s="48"/>
      <c r="J8" s="17"/>
      <c r="K8" s="13"/>
      <c r="L8" s="12"/>
      <c r="M8" s="15"/>
      <c r="N8" s="14" t="s">
        <v>152</v>
      </c>
      <c r="O8" s="81" t="s">
        <v>248</v>
      </c>
    </row>
    <row r="9" spans="1:15" s="16" customFormat="1" ht="15">
      <c r="A9" s="80" t="s">
        <v>144</v>
      </c>
      <c r="B9" s="13"/>
      <c r="C9" s="48"/>
      <c r="D9" s="17" t="s">
        <v>104</v>
      </c>
      <c r="E9" s="18"/>
      <c r="F9" s="48"/>
      <c r="G9" s="17" t="s">
        <v>104</v>
      </c>
      <c r="H9" s="18"/>
      <c r="I9" s="48"/>
      <c r="J9" s="17" t="s">
        <v>104</v>
      </c>
      <c r="K9" s="13"/>
      <c r="L9" s="12"/>
      <c r="M9" s="15"/>
      <c r="N9" s="14" t="s">
        <v>152</v>
      </c>
      <c r="O9" s="15" t="s">
        <v>145</v>
      </c>
    </row>
    <row r="10" spans="1:15" s="16" customFormat="1" ht="15">
      <c r="A10" s="80"/>
      <c r="B10" s="13"/>
      <c r="C10" s="48"/>
      <c r="D10" s="17"/>
      <c r="E10" s="18"/>
      <c r="F10" s="48"/>
      <c r="G10" s="17"/>
      <c r="H10" s="18"/>
      <c r="I10" s="48"/>
      <c r="J10" s="17"/>
      <c r="K10" s="13"/>
      <c r="L10" s="12"/>
      <c r="M10" s="15"/>
      <c r="N10" s="14"/>
      <c r="O10" s="15"/>
    </row>
    <row r="11" spans="1:15" s="88" customFormat="1" ht="15.75" thickBot="1">
      <c r="A11" s="83"/>
      <c r="B11" s="84"/>
      <c r="C11" s="52"/>
      <c r="D11" s="50"/>
      <c r="E11" s="51"/>
      <c r="F11" s="52"/>
      <c r="G11" s="50"/>
      <c r="H11" s="51"/>
      <c r="I11" s="52"/>
      <c r="J11" s="50"/>
      <c r="K11" s="84"/>
      <c r="L11" s="85"/>
      <c r="M11" s="86"/>
      <c r="N11" s="87"/>
      <c r="O11" s="86"/>
    </row>
    <row r="12" spans="1:15" ht="15.75" thickTop="1">
      <c r="A12" s="89" t="s">
        <v>101</v>
      </c>
      <c r="B12" s="25">
        <f>SUM(B4:B11)</f>
        <v>11</v>
      </c>
      <c r="C12" s="170">
        <f>SUM(C4:C11)</f>
        <v>11</v>
      </c>
      <c r="E12" s="25">
        <f>SUM(E4:E11)</f>
        <v>19</v>
      </c>
      <c r="F12" s="170">
        <f>SUM(F4:F11)</f>
        <v>19</v>
      </c>
      <c r="H12" s="25">
        <f>SUM(H4:H11)</f>
        <v>3</v>
      </c>
      <c r="I12" s="170">
        <f>SUM(I4:I11)</f>
        <v>3</v>
      </c>
      <c r="K12" s="25">
        <f>E12*B14</f>
        <v>5.7</v>
      </c>
      <c r="L12" s="24">
        <f>H12*B14</f>
        <v>0.89999999999999991</v>
      </c>
      <c r="M12" s="26">
        <f>(E12+H12)*B15</f>
        <v>6.6</v>
      </c>
      <c r="O12" s="26" t="s">
        <v>153</v>
      </c>
    </row>
    <row r="14" spans="1:15">
      <c r="A14" s="89" t="s">
        <v>38</v>
      </c>
      <c r="B14" s="25">
        <v>0.3</v>
      </c>
    </row>
    <row r="15" spans="1:15">
      <c r="A15" s="89" t="s">
        <v>99</v>
      </c>
      <c r="B15" s="25">
        <v>0.3</v>
      </c>
    </row>
    <row r="16" spans="1:15">
      <c r="O16" s="90" t="s">
        <v>157</v>
      </c>
    </row>
    <row r="17" spans="2:15">
      <c r="O17" s="90" t="s">
        <v>71</v>
      </c>
    </row>
    <row r="18" spans="2:15">
      <c r="O18" s="90" t="s">
        <v>72</v>
      </c>
    </row>
    <row r="19" spans="2:15">
      <c r="O19" s="90" t="s">
        <v>73</v>
      </c>
    </row>
    <row r="20" spans="2:15">
      <c r="O20" s="90" t="s">
        <v>74</v>
      </c>
    </row>
    <row r="21" spans="2:15">
      <c r="O21" s="90" t="s">
        <v>75</v>
      </c>
    </row>
    <row r="22" spans="2:15">
      <c r="O22" s="90" t="s">
        <v>76</v>
      </c>
    </row>
    <row r="23" spans="2:15">
      <c r="O23" s="91"/>
    </row>
    <row r="24" spans="2:15">
      <c r="O24" s="91" t="s">
        <v>148</v>
      </c>
    </row>
    <row r="25" spans="2:15">
      <c r="O25" s="91" t="s">
        <v>86</v>
      </c>
    </row>
    <row r="26" spans="2:15">
      <c r="O26" s="91" t="s">
        <v>87</v>
      </c>
    </row>
    <row r="27" spans="2:15">
      <c r="O27" s="91"/>
    </row>
    <row r="28" spans="2:15">
      <c r="B28" s="26"/>
      <c r="C28" s="92"/>
      <c r="D28" s="93"/>
      <c r="E28" s="95"/>
      <c r="F28" s="92"/>
      <c r="G28" s="93"/>
      <c r="H28" s="95"/>
      <c r="I28" s="96"/>
      <c r="O28" s="97" t="s">
        <v>149</v>
      </c>
    </row>
    <row r="29" spans="2:15">
      <c r="O29" s="97" t="s">
        <v>81</v>
      </c>
    </row>
    <row r="30" spans="2:15">
      <c r="O30" s="97" t="s">
        <v>82</v>
      </c>
    </row>
    <row r="31" spans="2:15">
      <c r="O31" s="97" t="s">
        <v>83</v>
      </c>
    </row>
    <row r="32" spans="2:15">
      <c r="O32" s="97" t="s">
        <v>84</v>
      </c>
    </row>
    <row r="33" spans="15:15">
      <c r="O33" s="97" t="s">
        <v>85</v>
      </c>
    </row>
    <row r="36" spans="15:15">
      <c r="O36" s="98" t="s">
        <v>77</v>
      </c>
    </row>
    <row r="37" spans="15:15">
      <c r="O37" s="98" t="s">
        <v>78</v>
      </c>
    </row>
    <row r="38" spans="15:15">
      <c r="O38" s="98" t="s">
        <v>79</v>
      </c>
    </row>
    <row r="39" spans="15:15">
      <c r="O39"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J32" sqref="J32"/>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173" t="s">
        <v>5</v>
      </c>
      <c r="C1" s="174"/>
      <c r="D1" s="175"/>
      <c r="E1" s="173" t="s">
        <v>6</v>
      </c>
      <c r="F1" s="174"/>
      <c r="G1" s="175"/>
      <c r="H1" s="173" t="s">
        <v>7</v>
      </c>
      <c r="I1" s="174"/>
      <c r="J1" s="175"/>
      <c r="K1" s="173" t="s">
        <v>97</v>
      </c>
      <c r="L1" s="175"/>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56</v>
      </c>
      <c r="B4" s="18">
        <v>1</v>
      </c>
      <c r="C4" s="48">
        <v>1</v>
      </c>
      <c r="D4" s="17" t="s">
        <v>109</v>
      </c>
      <c r="E4" s="18">
        <v>1</v>
      </c>
      <c r="F4" s="48">
        <v>1</v>
      </c>
      <c r="G4" s="17"/>
      <c r="H4" s="18"/>
      <c r="I4" s="48"/>
      <c r="J4" s="17"/>
      <c r="K4" s="18"/>
      <c r="L4" s="17"/>
      <c r="M4" s="21"/>
      <c r="N4" s="21"/>
      <c r="O4" s="21"/>
    </row>
    <row r="5" spans="1:15" s="22" customFormat="1" ht="15">
      <c r="A5" s="17" t="s">
        <v>58</v>
      </c>
      <c r="B5" s="18">
        <v>3</v>
      </c>
      <c r="C5" s="48">
        <v>3</v>
      </c>
      <c r="D5" s="17" t="s">
        <v>109</v>
      </c>
      <c r="E5" s="18">
        <v>2</v>
      </c>
      <c r="F5" s="48">
        <v>2</v>
      </c>
      <c r="G5" s="17"/>
      <c r="H5" s="18"/>
      <c r="I5" s="48"/>
      <c r="J5" s="17"/>
      <c r="K5" s="18"/>
      <c r="L5" s="17"/>
      <c r="M5" s="21"/>
      <c r="N5" s="21"/>
      <c r="O5" s="21"/>
    </row>
    <row r="6" spans="1:15" s="22" customFormat="1" ht="15">
      <c r="A6" s="17" t="s">
        <v>57</v>
      </c>
      <c r="B6" s="18">
        <v>1</v>
      </c>
      <c r="C6" s="48">
        <v>1</v>
      </c>
      <c r="D6" s="17" t="s">
        <v>109</v>
      </c>
      <c r="E6" s="18">
        <v>1.5</v>
      </c>
      <c r="F6" s="48">
        <v>1.5</v>
      </c>
      <c r="G6" s="17"/>
      <c r="H6" s="18"/>
      <c r="I6" s="48"/>
      <c r="J6" s="17"/>
      <c r="K6" s="18"/>
      <c r="L6" s="17"/>
      <c r="M6" s="21"/>
      <c r="N6" s="21"/>
      <c r="O6" s="21"/>
    </row>
    <row r="7" spans="1:15" s="22" customFormat="1" ht="29.25">
      <c r="A7" s="17" t="s">
        <v>24</v>
      </c>
      <c r="B7" s="18">
        <v>5</v>
      </c>
      <c r="C7" s="48">
        <v>5</v>
      </c>
      <c r="D7" s="17" t="s">
        <v>114</v>
      </c>
      <c r="E7" s="18">
        <v>7</v>
      </c>
      <c r="F7" s="48">
        <v>7</v>
      </c>
      <c r="G7" s="17" t="s">
        <v>104</v>
      </c>
      <c r="H7" s="18">
        <v>0</v>
      </c>
      <c r="I7" s="48">
        <v>0</v>
      </c>
      <c r="J7" s="17" t="s">
        <v>139</v>
      </c>
      <c r="K7" s="18"/>
      <c r="L7" s="17"/>
      <c r="M7" s="21"/>
      <c r="N7" s="21" t="s">
        <v>152</v>
      </c>
      <c r="O7" s="67" t="s">
        <v>60</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153</v>
      </c>
    </row>
    <row r="12" spans="1:15">
      <c r="A12" s="62" t="s">
        <v>38</v>
      </c>
      <c r="B12" s="63">
        <v>0.3</v>
      </c>
    </row>
    <row r="13" spans="1:15">
      <c r="A13" s="62" t="s">
        <v>99</v>
      </c>
      <c r="B13" s="63">
        <v>0.3</v>
      </c>
    </row>
    <row r="17" spans="1:8">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173" t="s">
        <v>5</v>
      </c>
      <c r="C1" s="174"/>
      <c r="D1" s="175"/>
      <c r="E1" s="173" t="s">
        <v>6</v>
      </c>
      <c r="F1" s="174"/>
      <c r="G1" s="175"/>
      <c r="H1" s="173" t="s">
        <v>7</v>
      </c>
      <c r="I1" s="174"/>
      <c r="J1" s="175"/>
      <c r="K1" s="173" t="s">
        <v>97</v>
      </c>
      <c r="L1" s="175"/>
      <c r="M1" s="39" t="s">
        <v>98</v>
      </c>
      <c r="N1" s="40"/>
      <c r="O1" s="38" t="s">
        <v>90</v>
      </c>
    </row>
    <row r="2" spans="1:15" ht="1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c r="A3" s="42" t="str">
        <f ca="1">Summary!A1</f>
        <v>Status as of 8/22/13</v>
      </c>
      <c r="B3" s="43"/>
      <c r="C3" s="8"/>
      <c r="D3" s="44"/>
      <c r="E3" s="43"/>
      <c r="F3" s="8"/>
      <c r="G3" s="44"/>
      <c r="H3" s="43"/>
      <c r="I3" s="8"/>
      <c r="J3" s="44"/>
      <c r="K3" s="43"/>
      <c r="L3" s="44"/>
      <c r="M3" s="45"/>
      <c r="N3" s="46"/>
      <c r="O3" s="8"/>
    </row>
    <row r="4" spans="1:15" s="49" customFormat="1" ht="15">
      <c r="A4" s="17" t="s">
        <v>164</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153</v>
      </c>
    </row>
    <row r="12" spans="1:15">
      <c r="A12" s="57"/>
      <c r="B12" s="58"/>
      <c r="C12" s="59"/>
      <c r="D12" s="57"/>
      <c r="E12" s="58"/>
      <c r="F12" s="59"/>
      <c r="G12" s="57"/>
      <c r="H12" s="58"/>
      <c r="I12" s="59"/>
      <c r="J12" s="57"/>
      <c r="K12" s="58"/>
      <c r="L12" s="57"/>
      <c r="M12" s="60"/>
      <c r="N12" s="61"/>
      <c r="O12" s="59"/>
    </row>
    <row r="13" spans="1:15">
      <c r="A13" s="57" t="s">
        <v>38</v>
      </c>
      <c r="B13" s="58">
        <v>0.3</v>
      </c>
      <c r="C13" s="59"/>
      <c r="D13" s="57"/>
      <c r="E13" s="58"/>
      <c r="F13" s="59"/>
      <c r="G13" s="57"/>
      <c r="H13" s="58"/>
      <c r="I13" s="59"/>
      <c r="J13" s="57"/>
      <c r="K13" s="58"/>
      <c r="L13" s="57"/>
      <c r="M13" s="60"/>
      <c r="N13" s="61"/>
      <c r="O13" s="59"/>
    </row>
    <row r="14" spans="1:15">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62</v>
      </c>
      <c r="B1" s="34">
        <v>2.4</v>
      </c>
    </row>
    <row r="2" spans="1:2">
      <c r="A2" s="34" t="s">
        <v>63</v>
      </c>
      <c r="B2" s="34">
        <v>1.6</v>
      </c>
    </row>
    <row r="3" spans="1:2">
      <c r="A3" s="34" t="s">
        <v>65</v>
      </c>
      <c r="B3" s="34">
        <v>2</v>
      </c>
    </row>
    <row r="4" spans="1: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23" sqref="A23"/>
    </sheetView>
  </sheetViews>
  <sheetFormatPr defaultColWidth="19" defaultRowHeight="14.25"/>
  <cols>
    <col min="1" max="1" width="36.42578125" style="114"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5" bestFit="1" customWidth="1"/>
    <col min="16" max="16384" width="19" style="155"/>
  </cols>
  <sheetData>
    <row r="1" spans="1:15" s="38" customFormat="1" ht="15">
      <c r="A1" s="36" t="s">
        <v>4</v>
      </c>
      <c r="B1" s="173" t="s">
        <v>5</v>
      </c>
      <c r="C1" s="174"/>
      <c r="D1" s="175"/>
      <c r="E1" s="173" t="s">
        <v>6</v>
      </c>
      <c r="F1" s="174"/>
      <c r="G1" s="175"/>
      <c r="H1" s="173" t="s">
        <v>7</v>
      </c>
      <c r="I1" s="174"/>
      <c r="J1" s="175"/>
      <c r="K1" s="173" t="s">
        <v>97</v>
      </c>
      <c r="L1" s="17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176</v>
      </c>
      <c r="B4" s="18">
        <v>3</v>
      </c>
      <c r="C4" s="48">
        <v>3</v>
      </c>
      <c r="D4" s="17" t="s">
        <v>114</v>
      </c>
      <c r="E4" s="18">
        <v>6</v>
      </c>
      <c r="F4" s="48">
        <v>6</v>
      </c>
      <c r="G4" s="17"/>
      <c r="H4" s="18">
        <v>5</v>
      </c>
      <c r="I4" s="48">
        <v>5</v>
      </c>
      <c r="J4" s="17"/>
      <c r="K4" s="18"/>
      <c r="L4" s="17"/>
      <c r="M4" s="21"/>
      <c r="N4" s="21"/>
      <c r="O4" s="22" t="s">
        <v>179</v>
      </c>
    </row>
    <row r="5" spans="1:15" s="22" customFormat="1" ht="15">
      <c r="A5" s="113" t="s">
        <v>180</v>
      </c>
      <c r="B5" s="18">
        <v>3</v>
      </c>
      <c r="C5" s="48">
        <v>3</v>
      </c>
      <c r="D5" s="17" t="s">
        <v>109</v>
      </c>
      <c r="E5" s="18">
        <v>1</v>
      </c>
      <c r="F5" s="48">
        <v>1</v>
      </c>
      <c r="G5" s="17"/>
      <c r="H5" s="18">
        <v>4</v>
      </c>
      <c r="I5" s="48">
        <v>4</v>
      </c>
      <c r="J5" s="17"/>
      <c r="K5" s="18"/>
      <c r="L5" s="17"/>
      <c r="M5" s="21"/>
      <c r="N5" s="21"/>
      <c r="O5" s="22" t="s">
        <v>181</v>
      </c>
    </row>
    <row r="6" spans="1:15" s="22" customFormat="1" ht="15">
      <c r="A6" s="113" t="s">
        <v>177</v>
      </c>
      <c r="B6" s="18">
        <v>4</v>
      </c>
      <c r="C6" s="48">
        <v>4</v>
      </c>
      <c r="D6" s="17" t="s">
        <v>141</v>
      </c>
      <c r="E6" s="18">
        <v>4</v>
      </c>
      <c r="F6" s="48">
        <v>4</v>
      </c>
      <c r="G6" s="17"/>
      <c r="H6" s="18">
        <v>0</v>
      </c>
      <c r="I6" s="48">
        <v>0</v>
      </c>
      <c r="J6" s="17"/>
      <c r="K6" s="18"/>
      <c r="L6" s="17"/>
      <c r="M6" s="21"/>
      <c r="N6" s="21"/>
      <c r="O6" s="22" t="s">
        <v>178</v>
      </c>
    </row>
    <row r="7" spans="1:15" s="22" customFormat="1" ht="15">
      <c r="A7" s="113" t="s">
        <v>182</v>
      </c>
      <c r="B7" s="18">
        <v>7</v>
      </c>
      <c r="C7" s="48">
        <v>3</v>
      </c>
      <c r="D7" s="17" t="s">
        <v>184</v>
      </c>
      <c r="E7" s="18">
        <v>0</v>
      </c>
      <c r="F7" s="48">
        <v>0</v>
      </c>
      <c r="G7" s="17"/>
      <c r="H7" s="18">
        <v>5</v>
      </c>
      <c r="I7" s="48">
        <v>5</v>
      </c>
      <c r="J7" s="17"/>
      <c r="K7" s="18"/>
      <c r="L7" s="17"/>
      <c r="M7" s="21"/>
      <c r="N7" s="21"/>
      <c r="O7" s="22" t="s">
        <v>197</v>
      </c>
    </row>
    <row r="8" spans="1:15" s="59" customFormat="1" ht="15">
      <c r="A8" s="114" t="s">
        <v>183</v>
      </c>
      <c r="B8" s="58">
        <v>3</v>
      </c>
      <c r="C8" s="153">
        <v>3</v>
      </c>
      <c r="D8" s="57" t="s">
        <v>114</v>
      </c>
      <c r="E8" s="58">
        <v>5</v>
      </c>
      <c r="F8" s="153">
        <v>5</v>
      </c>
      <c r="G8" s="57"/>
      <c r="H8" s="58">
        <v>3</v>
      </c>
      <c r="I8" s="153">
        <v>3</v>
      </c>
      <c r="J8" s="57"/>
      <c r="K8" s="58"/>
      <c r="L8" s="57"/>
      <c r="M8" s="71"/>
      <c r="N8" s="71"/>
    </row>
    <row r="9" spans="1:15" s="59" customFormat="1" ht="15">
      <c r="A9" s="114"/>
      <c r="B9" s="58"/>
      <c r="C9" s="153"/>
      <c r="D9" s="57"/>
      <c r="E9" s="58"/>
      <c r="F9" s="153"/>
      <c r="G9" s="57"/>
      <c r="H9" s="58"/>
      <c r="I9" s="153"/>
      <c r="J9" s="57"/>
      <c r="K9" s="58"/>
      <c r="L9" s="57"/>
      <c r="M9" s="71"/>
      <c r="N9" s="71"/>
    </row>
    <row r="10" spans="1:15" s="30" customFormat="1" ht="15.75" thickBot="1">
      <c r="A10" s="154"/>
      <c r="B10" s="29"/>
      <c r="C10" s="157"/>
      <c r="D10" s="28"/>
      <c r="E10" s="29"/>
      <c r="F10" s="157"/>
      <c r="G10" s="28"/>
      <c r="H10" s="29"/>
      <c r="I10" s="157"/>
      <c r="J10" s="28"/>
      <c r="K10" s="29"/>
      <c r="L10" s="28"/>
      <c r="M10" s="31"/>
      <c r="N10" s="31"/>
    </row>
    <row r="11" spans="1:15" ht="15.75" thickTop="1">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153</v>
      </c>
    </row>
    <row r="13" spans="1:15">
      <c r="A13" s="114" t="s">
        <v>38</v>
      </c>
      <c r="B13" s="58">
        <v>0.3</v>
      </c>
    </row>
    <row r="14" spans="1:15">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40"/>
  <sheetViews>
    <sheetView zoomScaleNormal="100" workbookViewId="0">
      <selection activeCell="I21" sqref="I21"/>
    </sheetView>
  </sheetViews>
  <sheetFormatPr defaultRowHeight="14.25"/>
  <cols>
    <col min="1" max="1" width="38.7109375" style="57" bestFit="1" customWidth="1"/>
    <col min="2" max="2" width="5.85546875" style="59" bestFit="1" customWidth="1"/>
    <col min="3" max="3" width="5.5703125" style="59" bestFit="1" customWidth="1"/>
    <col min="4" max="4" width="6.28515625" style="144" bestFit="1" customWidth="1"/>
    <col min="5" max="5" width="5.85546875" style="59" bestFit="1" customWidth="1"/>
    <col min="6" max="6" width="5.5703125" style="59" bestFit="1" customWidth="1"/>
    <col min="7" max="7" width="6.28515625" style="144" bestFit="1" customWidth="1"/>
    <col min="8" max="8" width="5.85546875" style="59" bestFit="1" customWidth="1"/>
    <col min="9" max="9" width="5.5703125" style="59" bestFit="1" customWidth="1"/>
    <col min="10" max="10" width="6.28515625" style="144" bestFit="1" customWidth="1"/>
    <col min="11" max="11" width="8" style="59" bestFit="1" customWidth="1"/>
    <col min="12" max="13" width="6.7109375" style="57" bestFit="1" customWidth="1"/>
    <col min="14" max="14" width="5.42578125" style="61" bestFit="1" customWidth="1"/>
    <col min="15" max="15" width="155.5703125" style="145" bestFit="1" customWidth="1"/>
    <col min="16" max="16384" width="9.140625" style="59"/>
  </cols>
  <sheetData>
    <row r="1" spans="1:15" s="38" customFormat="1" ht="15">
      <c r="A1" s="36" t="s">
        <v>4</v>
      </c>
      <c r="B1" s="174" t="s">
        <v>5</v>
      </c>
      <c r="C1" s="174"/>
      <c r="D1" s="174"/>
      <c r="E1" s="174" t="s">
        <v>6</v>
      </c>
      <c r="F1" s="174"/>
      <c r="G1" s="174"/>
      <c r="H1" s="174" t="s">
        <v>7</v>
      </c>
      <c r="I1" s="174"/>
      <c r="J1" s="174"/>
      <c r="K1" s="174" t="s">
        <v>97</v>
      </c>
      <c r="L1" s="174"/>
      <c r="M1" s="136" t="s">
        <v>98</v>
      </c>
      <c r="N1" s="40"/>
      <c r="O1" s="137"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c r="A3" s="44" t="str">
        <f ca="1">Summary!A1</f>
        <v>Status as of 8/22/13</v>
      </c>
      <c r="D3" s="44"/>
      <c r="G3" s="44"/>
      <c r="J3" s="44"/>
      <c r="L3" s="44"/>
      <c r="M3" s="139"/>
      <c r="N3" s="46"/>
      <c r="O3" s="140"/>
    </row>
    <row r="4" spans="1:15" s="115" customFormat="1" ht="15">
      <c r="A4" s="141"/>
      <c r="C4" s="149"/>
      <c r="D4" s="141"/>
      <c r="F4" s="149"/>
      <c r="G4" s="141"/>
      <c r="I4" s="149"/>
      <c r="J4" s="141"/>
      <c r="L4" s="141"/>
      <c r="M4" s="142"/>
      <c r="N4" s="143"/>
      <c r="O4" s="120"/>
    </row>
    <row r="5" spans="1:15" s="117" customFormat="1" ht="15">
      <c r="A5" s="141" t="s">
        <v>163</v>
      </c>
      <c r="B5" s="117">
        <v>2</v>
      </c>
      <c r="C5" s="150">
        <v>2</v>
      </c>
      <c r="D5" s="118" t="s">
        <v>109</v>
      </c>
      <c r="F5" s="150"/>
      <c r="G5" s="118"/>
      <c r="H5" s="117">
        <v>5</v>
      </c>
      <c r="I5" s="150">
        <v>5</v>
      </c>
      <c r="J5" s="118" t="s">
        <v>94</v>
      </c>
      <c r="L5" s="116"/>
      <c r="M5" s="116"/>
      <c r="N5" s="119"/>
      <c r="O5" s="120" t="s">
        <v>204</v>
      </c>
    </row>
    <row r="6" spans="1:15" s="117" customFormat="1" ht="15">
      <c r="A6" s="116" t="s">
        <v>118</v>
      </c>
      <c r="C6" s="150">
        <v>0</v>
      </c>
      <c r="D6" s="118" t="s">
        <v>114</v>
      </c>
      <c r="E6" s="117">
        <v>5</v>
      </c>
      <c r="F6" s="150">
        <v>0</v>
      </c>
      <c r="G6" s="118" t="s">
        <v>102</v>
      </c>
      <c r="H6" s="117">
        <v>1</v>
      </c>
      <c r="I6" s="172">
        <v>1</v>
      </c>
      <c r="J6" s="118" t="s">
        <v>128</v>
      </c>
      <c r="L6" s="116"/>
      <c r="M6" s="116"/>
      <c r="N6" s="119"/>
      <c r="O6" s="120" t="s">
        <v>205</v>
      </c>
    </row>
    <row r="7" spans="1:15" s="122" customFormat="1" ht="15">
      <c r="A7" s="121" t="s">
        <v>119</v>
      </c>
      <c r="C7" s="151">
        <v>0</v>
      </c>
      <c r="D7" s="123" t="s">
        <v>114</v>
      </c>
      <c r="E7" s="122">
        <v>2</v>
      </c>
      <c r="F7" s="151">
        <v>0</v>
      </c>
      <c r="G7" s="123" t="s">
        <v>102</v>
      </c>
      <c r="I7" s="151"/>
      <c r="J7" s="123"/>
      <c r="L7" s="121"/>
      <c r="M7" s="121"/>
      <c r="N7" s="124"/>
      <c r="O7" s="125" t="s">
        <v>206</v>
      </c>
    </row>
    <row r="8" spans="1:15" s="117" customFormat="1" ht="15">
      <c r="A8" s="116" t="s">
        <v>91</v>
      </c>
      <c r="B8" s="117">
        <v>0.5</v>
      </c>
      <c r="C8" s="150">
        <v>0.5</v>
      </c>
      <c r="D8" s="118" t="s">
        <v>109</v>
      </c>
      <c r="E8" s="117">
        <v>0.5</v>
      </c>
      <c r="F8" s="150">
        <v>0.5</v>
      </c>
      <c r="G8" s="118" t="s">
        <v>109</v>
      </c>
      <c r="H8" s="117">
        <v>0.5</v>
      </c>
      <c r="I8" s="172">
        <v>1</v>
      </c>
      <c r="J8" s="118" t="s">
        <v>94</v>
      </c>
      <c r="L8" s="116"/>
      <c r="M8" s="116"/>
      <c r="N8" s="119"/>
      <c r="O8" s="120" t="s">
        <v>207</v>
      </c>
    </row>
    <row r="9" spans="1:15" s="117" customFormat="1" ht="15">
      <c r="A9" s="116" t="s">
        <v>93</v>
      </c>
      <c r="C9" s="150"/>
      <c r="D9" s="118"/>
      <c r="F9" s="150"/>
      <c r="G9" s="118"/>
      <c r="H9" s="117">
        <v>1</v>
      </c>
      <c r="I9" s="172">
        <v>1</v>
      </c>
      <c r="J9" s="118" t="s">
        <v>94</v>
      </c>
      <c r="L9" s="116"/>
      <c r="M9" s="116"/>
      <c r="N9" s="119"/>
      <c r="O9" s="120" t="s">
        <v>208</v>
      </c>
    </row>
    <row r="10" spans="1:15" s="22" customFormat="1" ht="15">
      <c r="A10" s="17" t="s">
        <v>3</v>
      </c>
      <c r="B10" s="22">
        <v>1</v>
      </c>
      <c r="C10" s="48">
        <v>0</v>
      </c>
      <c r="D10" s="126" t="s">
        <v>114</v>
      </c>
      <c r="E10" s="22">
        <v>4</v>
      </c>
      <c r="F10" s="171">
        <v>2</v>
      </c>
      <c r="G10" s="126" t="s">
        <v>102</v>
      </c>
      <c r="H10" s="22">
        <v>5</v>
      </c>
      <c r="I10" s="48">
        <v>5</v>
      </c>
      <c r="J10" s="126" t="s">
        <v>94</v>
      </c>
      <c r="L10" s="17"/>
      <c r="M10" s="17"/>
      <c r="N10" s="20" t="s">
        <v>237</v>
      </c>
      <c r="O10" s="127" t="s">
        <v>209</v>
      </c>
    </row>
    <row r="11" spans="1:15" s="129" customFormat="1" ht="15">
      <c r="A11" s="128" t="s">
        <v>115</v>
      </c>
      <c r="B11" s="129">
        <v>2</v>
      </c>
      <c r="C11" s="152">
        <v>0</v>
      </c>
      <c r="D11" s="130" t="s">
        <v>109</v>
      </c>
      <c r="E11" s="129">
        <v>1</v>
      </c>
      <c r="F11" s="152">
        <v>0</v>
      </c>
      <c r="G11" s="130" t="s">
        <v>106</v>
      </c>
      <c r="I11" s="152"/>
      <c r="J11" s="130"/>
      <c r="L11" s="128"/>
      <c r="M11" s="128"/>
      <c r="N11" s="131"/>
      <c r="O11" s="132" t="s">
        <v>210</v>
      </c>
    </row>
    <row r="12" spans="1:15" s="22" customFormat="1" ht="15">
      <c r="A12" s="17" t="s">
        <v>116</v>
      </c>
      <c r="B12" s="22">
        <v>0</v>
      </c>
      <c r="C12" s="48">
        <v>0</v>
      </c>
      <c r="D12" s="126" t="s">
        <v>109</v>
      </c>
      <c r="E12" s="22">
        <v>6</v>
      </c>
      <c r="F12" s="48">
        <v>0</v>
      </c>
      <c r="G12" s="126" t="s">
        <v>106</v>
      </c>
      <c r="I12" s="48"/>
      <c r="J12" s="126"/>
      <c r="L12" s="17"/>
      <c r="M12" s="17"/>
      <c r="N12" s="20"/>
      <c r="O12" s="127" t="s">
        <v>211</v>
      </c>
    </row>
    <row r="13" spans="1:15" s="22" customFormat="1" ht="15">
      <c r="A13" s="17" t="s">
        <v>117</v>
      </c>
      <c r="B13" s="22">
        <v>1</v>
      </c>
      <c r="C13" s="48">
        <v>0</v>
      </c>
      <c r="D13" s="126" t="s">
        <v>108</v>
      </c>
      <c r="E13" s="22">
        <v>5</v>
      </c>
      <c r="F13" s="171">
        <v>2</v>
      </c>
      <c r="G13" s="126" t="s">
        <v>106</v>
      </c>
      <c r="I13" s="48"/>
      <c r="J13" s="126"/>
      <c r="L13" s="17"/>
      <c r="M13" s="17"/>
      <c r="N13" s="20"/>
      <c r="O13" s="127" t="s">
        <v>203</v>
      </c>
    </row>
    <row r="14" spans="1:15" s="22" customFormat="1" ht="15">
      <c r="A14" s="17" t="s">
        <v>185</v>
      </c>
      <c r="C14" s="48">
        <v>2</v>
      </c>
      <c r="D14" s="126" t="s">
        <v>114</v>
      </c>
      <c r="F14" s="48"/>
      <c r="G14" s="126"/>
      <c r="I14" s="48"/>
      <c r="J14" s="126"/>
      <c r="L14" s="17"/>
      <c r="M14" s="17"/>
      <c r="N14" s="20" t="s">
        <v>228</v>
      </c>
      <c r="O14" s="127" t="s">
        <v>186</v>
      </c>
    </row>
    <row r="15" spans="1:15" s="22" customFormat="1" ht="15">
      <c r="A15" s="17" t="s">
        <v>187</v>
      </c>
      <c r="B15" s="22">
        <v>1.5</v>
      </c>
      <c r="C15" s="48">
        <v>0</v>
      </c>
      <c r="D15" s="126" t="s">
        <v>141</v>
      </c>
      <c r="E15" s="22">
        <v>3</v>
      </c>
      <c r="F15" s="171">
        <v>0.5</v>
      </c>
      <c r="G15" s="126" t="s">
        <v>106</v>
      </c>
      <c r="I15" s="48"/>
      <c r="J15" s="126"/>
      <c r="L15" s="17"/>
      <c r="M15" s="17"/>
      <c r="N15" s="20"/>
      <c r="O15" s="127" t="s">
        <v>212</v>
      </c>
    </row>
    <row r="16" spans="1:15" s="22" customFormat="1" ht="15">
      <c r="A16" s="17" t="s">
        <v>219</v>
      </c>
      <c r="C16" s="48">
        <v>0</v>
      </c>
      <c r="D16" s="126" t="s">
        <v>114</v>
      </c>
      <c r="E16" s="22">
        <v>7</v>
      </c>
      <c r="F16" s="48">
        <v>0</v>
      </c>
      <c r="G16" s="126" t="s">
        <v>105</v>
      </c>
      <c r="I16" s="48"/>
      <c r="J16" s="126"/>
      <c r="L16" s="17"/>
      <c r="M16" s="17"/>
      <c r="N16" s="20"/>
      <c r="O16" s="127" t="s">
        <v>213</v>
      </c>
    </row>
    <row r="17" spans="1:15" s="22" customFormat="1" ht="15">
      <c r="A17" s="17" t="s">
        <v>113</v>
      </c>
      <c r="C17" s="48">
        <v>0</v>
      </c>
      <c r="D17" s="126" t="s">
        <v>109</v>
      </c>
      <c r="E17" s="22">
        <v>2</v>
      </c>
      <c r="F17" s="171">
        <v>1</v>
      </c>
      <c r="G17" s="126" t="s">
        <v>105</v>
      </c>
      <c r="I17" s="48"/>
      <c r="J17" s="126"/>
      <c r="L17" s="17"/>
      <c r="M17" s="17"/>
      <c r="N17" s="20"/>
      <c r="O17" s="127" t="s">
        <v>215</v>
      </c>
    </row>
    <row r="18" spans="1:15" s="22" customFormat="1" ht="15">
      <c r="A18" s="17" t="s">
        <v>112</v>
      </c>
      <c r="C18" s="48">
        <v>0</v>
      </c>
      <c r="D18" s="126" t="s">
        <v>109</v>
      </c>
      <c r="E18" s="22">
        <v>2</v>
      </c>
      <c r="F18" s="171">
        <v>1</v>
      </c>
      <c r="G18" s="126" t="s">
        <v>105</v>
      </c>
      <c r="I18" s="48"/>
      <c r="J18" s="126"/>
      <c r="L18" s="17"/>
      <c r="M18" s="17"/>
      <c r="N18" s="20"/>
      <c r="O18" s="127" t="s">
        <v>216</v>
      </c>
    </row>
    <row r="19" spans="1:15" s="117" customFormat="1" ht="15">
      <c r="A19" s="116" t="s">
        <v>188</v>
      </c>
      <c r="B19" s="117">
        <v>6</v>
      </c>
      <c r="C19" s="150">
        <v>0</v>
      </c>
      <c r="D19" s="118" t="s">
        <v>114</v>
      </c>
      <c r="F19" s="150"/>
      <c r="G19" s="118"/>
      <c r="I19" s="150"/>
      <c r="J19" s="118"/>
      <c r="L19" s="116"/>
      <c r="M19" s="116"/>
      <c r="N19" s="119"/>
      <c r="O19" s="120" t="s">
        <v>189</v>
      </c>
    </row>
    <row r="20" spans="1:15" s="117" customFormat="1" ht="15">
      <c r="A20" s="116" t="s">
        <v>196</v>
      </c>
      <c r="B20" s="117">
        <v>1</v>
      </c>
      <c r="C20" s="150">
        <v>0</v>
      </c>
      <c r="D20" s="118" t="s">
        <v>141</v>
      </c>
      <c r="E20" s="117">
        <v>6</v>
      </c>
      <c r="F20" s="172">
        <v>1</v>
      </c>
      <c r="G20" s="118" t="s">
        <v>102</v>
      </c>
      <c r="I20" s="150">
        <v>2</v>
      </c>
      <c r="J20" s="118"/>
      <c r="L20" s="116"/>
      <c r="M20" s="116"/>
      <c r="N20" s="119"/>
      <c r="O20" s="120" t="s">
        <v>217</v>
      </c>
    </row>
    <row r="21" spans="1:15" s="117" customFormat="1" ht="15">
      <c r="A21" s="116" t="s">
        <v>225</v>
      </c>
      <c r="B21" s="117">
        <v>1.5</v>
      </c>
      <c r="C21" s="150">
        <v>0.5</v>
      </c>
      <c r="D21" s="118" t="s">
        <v>109</v>
      </c>
      <c r="E21" s="117">
        <v>4</v>
      </c>
      <c r="F21" s="150">
        <v>0</v>
      </c>
      <c r="G21" s="118"/>
      <c r="H21" s="117">
        <v>3</v>
      </c>
      <c r="I21" s="172">
        <v>3</v>
      </c>
      <c r="J21" s="118" t="s">
        <v>94</v>
      </c>
      <c r="L21" s="116"/>
      <c r="M21" s="116"/>
      <c r="N21" s="119" t="s">
        <v>230</v>
      </c>
      <c r="O21" s="120" t="s">
        <v>226</v>
      </c>
    </row>
    <row r="22" spans="1:15" s="22" customFormat="1" ht="15">
      <c r="A22" s="17" t="s">
        <v>127</v>
      </c>
      <c r="C22" s="48"/>
      <c r="D22" s="126"/>
      <c r="F22" s="48"/>
      <c r="G22" s="126"/>
      <c r="H22" s="22">
        <v>0.1</v>
      </c>
      <c r="I22" s="48">
        <v>0.1</v>
      </c>
      <c r="J22" s="126" t="s">
        <v>128</v>
      </c>
      <c r="L22" s="17"/>
      <c r="M22" s="17"/>
      <c r="N22" s="20"/>
      <c r="O22" s="127" t="s">
        <v>195</v>
      </c>
    </row>
    <row r="23" spans="1:15" s="117" customFormat="1" ht="15">
      <c r="A23" s="116" t="s">
        <v>129</v>
      </c>
      <c r="C23" s="150"/>
      <c r="D23" s="118"/>
      <c r="F23" s="150"/>
      <c r="G23" s="118"/>
      <c r="H23" s="117">
        <v>0.5</v>
      </c>
      <c r="I23" s="150">
        <v>0.5</v>
      </c>
      <c r="J23" s="118" t="s">
        <v>128</v>
      </c>
      <c r="L23" s="116"/>
      <c r="M23" s="116"/>
      <c r="N23" s="119"/>
      <c r="O23" s="120" t="s">
        <v>236</v>
      </c>
    </row>
    <row r="24" spans="1:15" s="117" customFormat="1" ht="15">
      <c r="A24" s="116" t="s">
        <v>130</v>
      </c>
      <c r="C24" s="150"/>
      <c r="D24" s="118"/>
      <c r="F24" s="150"/>
      <c r="G24" s="118"/>
      <c r="H24" s="117">
        <v>0.5</v>
      </c>
      <c r="I24" s="150">
        <v>0.5</v>
      </c>
      <c r="J24" s="118" t="s">
        <v>128</v>
      </c>
      <c r="L24" s="116"/>
      <c r="M24" s="116"/>
      <c r="N24" s="119"/>
      <c r="O24" s="120" t="s">
        <v>194</v>
      </c>
    </row>
    <row r="25" spans="1:15" s="122" customFormat="1" ht="15">
      <c r="A25" s="121" t="s">
        <v>131</v>
      </c>
      <c r="B25" s="122">
        <v>0.2</v>
      </c>
      <c r="C25" s="151">
        <v>0</v>
      </c>
      <c r="D25" s="123" t="s">
        <v>109</v>
      </c>
      <c r="F25" s="151"/>
      <c r="G25" s="123" t="s">
        <v>104</v>
      </c>
      <c r="I25" s="151"/>
      <c r="J25" s="123"/>
      <c r="L25" s="121"/>
      <c r="M25" s="121"/>
      <c r="N25" s="124"/>
      <c r="O25" s="125"/>
    </row>
    <row r="26" spans="1:15" s="117" customFormat="1" ht="15">
      <c r="A26" s="116" t="s">
        <v>142</v>
      </c>
      <c r="C26" s="150"/>
      <c r="D26" s="118"/>
      <c r="E26" s="117">
        <v>2</v>
      </c>
      <c r="F26" s="150">
        <v>0</v>
      </c>
      <c r="G26" s="118" t="s">
        <v>102</v>
      </c>
      <c r="H26" s="117">
        <v>2</v>
      </c>
      <c r="I26" s="172">
        <v>2</v>
      </c>
      <c r="J26" s="118" t="s">
        <v>128</v>
      </c>
      <c r="L26" s="116"/>
      <c r="M26" s="116"/>
      <c r="N26" s="119"/>
      <c r="O26" s="133" t="s">
        <v>143</v>
      </c>
    </row>
    <row r="27" spans="1:15" s="117" customFormat="1" ht="15">
      <c r="A27" s="116" t="s">
        <v>69</v>
      </c>
      <c r="B27" s="117">
        <v>1</v>
      </c>
      <c r="C27" s="150">
        <v>1</v>
      </c>
      <c r="D27" s="118" t="s">
        <v>114</v>
      </c>
      <c r="E27" s="117">
        <v>3</v>
      </c>
      <c r="F27" s="150">
        <v>3</v>
      </c>
      <c r="G27" s="118" t="s">
        <v>104</v>
      </c>
      <c r="I27" s="150"/>
      <c r="J27" s="118"/>
      <c r="L27" s="116"/>
      <c r="M27" s="116"/>
      <c r="N27" s="119" t="s">
        <v>152</v>
      </c>
      <c r="O27" s="133" t="s">
        <v>70</v>
      </c>
    </row>
    <row r="28" spans="1:15" s="117" customFormat="1" ht="15">
      <c r="A28" s="116" t="s">
        <v>150</v>
      </c>
      <c r="B28" s="117">
        <v>5</v>
      </c>
      <c r="C28" s="150">
        <v>5</v>
      </c>
      <c r="D28" s="118" t="s">
        <v>141</v>
      </c>
      <c r="E28" s="117">
        <v>4</v>
      </c>
      <c r="F28" s="172">
        <v>4</v>
      </c>
      <c r="G28" s="118" t="s">
        <v>106</v>
      </c>
      <c r="H28" s="117">
        <v>4</v>
      </c>
      <c r="I28" s="150">
        <v>4</v>
      </c>
      <c r="J28" s="118" t="s">
        <v>104</v>
      </c>
      <c r="L28" s="116"/>
      <c r="M28" s="116"/>
      <c r="N28" s="119" t="s">
        <v>152</v>
      </c>
      <c r="O28" s="133" t="s">
        <v>218</v>
      </c>
    </row>
    <row r="29" spans="1:15" s="22" customFormat="1" ht="15">
      <c r="A29" s="17" t="s">
        <v>161</v>
      </c>
      <c r="B29" s="22">
        <v>0</v>
      </c>
      <c r="C29" s="48">
        <v>0</v>
      </c>
      <c r="D29" s="126" t="s">
        <v>141</v>
      </c>
      <c r="E29" s="22">
        <v>0</v>
      </c>
      <c r="F29" s="48">
        <v>0</v>
      </c>
      <c r="G29" s="126"/>
      <c r="H29" s="22">
        <v>0.5</v>
      </c>
      <c r="I29" s="171">
        <v>0.5</v>
      </c>
      <c r="J29" s="126" t="s">
        <v>94</v>
      </c>
      <c r="L29" s="17"/>
      <c r="M29" s="17"/>
      <c r="N29" s="20"/>
      <c r="O29" s="134" t="s">
        <v>162</v>
      </c>
    </row>
    <row r="30" spans="1:15" s="22" customFormat="1" ht="15">
      <c r="A30" s="17" t="s">
        <v>170</v>
      </c>
      <c r="B30" s="22">
        <v>4</v>
      </c>
      <c r="C30" s="48">
        <v>1</v>
      </c>
      <c r="D30" s="126" t="s">
        <v>141</v>
      </c>
      <c r="E30" s="22">
        <v>4</v>
      </c>
      <c r="F30" s="48">
        <v>0</v>
      </c>
      <c r="G30" s="126" t="s">
        <v>105</v>
      </c>
      <c r="H30" s="22">
        <v>2</v>
      </c>
      <c r="I30" s="48">
        <v>2</v>
      </c>
      <c r="J30" s="126"/>
      <c r="L30" s="17"/>
      <c r="M30" s="17"/>
      <c r="N30" s="20"/>
      <c r="O30" s="134" t="s">
        <v>171</v>
      </c>
    </row>
    <row r="31" spans="1:15" s="22" customFormat="1" ht="15">
      <c r="A31" s="17" t="s">
        <v>220</v>
      </c>
      <c r="B31" s="22">
        <v>2</v>
      </c>
      <c r="C31" s="48">
        <v>2</v>
      </c>
      <c r="D31" s="126" t="s">
        <v>109</v>
      </c>
      <c r="E31" s="22">
        <v>1</v>
      </c>
      <c r="F31" s="48">
        <v>1</v>
      </c>
      <c r="G31" s="126" t="s">
        <v>105</v>
      </c>
      <c r="H31" s="22">
        <v>4</v>
      </c>
      <c r="I31" s="171">
        <v>4</v>
      </c>
      <c r="J31" s="126" t="s">
        <v>128</v>
      </c>
      <c r="L31" s="17"/>
      <c r="M31" s="17"/>
      <c r="N31" s="20"/>
      <c r="O31" s="134" t="s">
        <v>214</v>
      </c>
    </row>
    <row r="32" spans="1:15" s="22" customFormat="1" ht="15">
      <c r="A32" s="17" t="s">
        <v>172</v>
      </c>
      <c r="B32" s="22">
        <v>3</v>
      </c>
      <c r="C32" s="48">
        <v>0</v>
      </c>
      <c r="D32" s="126" t="s">
        <v>109</v>
      </c>
      <c r="E32" s="22">
        <v>3</v>
      </c>
      <c r="F32" s="48">
        <v>0</v>
      </c>
      <c r="G32" s="126"/>
      <c r="H32" s="22">
        <v>0</v>
      </c>
      <c r="I32" s="48">
        <v>0</v>
      </c>
      <c r="J32" s="126"/>
      <c r="L32" s="17"/>
      <c r="M32" s="17"/>
      <c r="N32" s="20"/>
      <c r="O32" s="134" t="s">
        <v>173</v>
      </c>
    </row>
    <row r="33" spans="1:15" s="22" customFormat="1" ht="15">
      <c r="A33" s="17" t="s">
        <v>223</v>
      </c>
      <c r="C33" s="48"/>
      <c r="D33" s="126"/>
      <c r="F33" s="48"/>
      <c r="G33" s="126"/>
      <c r="H33" s="22">
        <v>4</v>
      </c>
      <c r="I33" s="171">
        <v>1</v>
      </c>
      <c r="J33" s="126" t="s">
        <v>94</v>
      </c>
      <c r="L33" s="17"/>
      <c r="M33" s="17"/>
      <c r="N33" s="135" t="s">
        <v>227</v>
      </c>
      <c r="O33" s="134" t="s">
        <v>224</v>
      </c>
    </row>
    <row r="34" spans="1:15" s="22" customFormat="1" ht="15">
      <c r="A34" s="17" t="s">
        <v>200</v>
      </c>
      <c r="C34" s="48"/>
      <c r="D34" s="126"/>
      <c r="F34" s="48"/>
      <c r="G34" s="126"/>
      <c r="H34" s="22">
        <v>3</v>
      </c>
      <c r="I34" s="48">
        <v>1</v>
      </c>
      <c r="J34" s="126"/>
      <c r="L34" s="17"/>
      <c r="M34" s="17"/>
      <c r="N34" s="20"/>
      <c r="O34" s="134"/>
    </row>
    <row r="35" spans="1:15" s="22" customFormat="1" ht="15">
      <c r="A35" s="17" t="s">
        <v>27</v>
      </c>
      <c r="B35" s="22">
        <v>1</v>
      </c>
      <c r="C35" s="48">
        <v>1</v>
      </c>
      <c r="D35" s="126" t="s">
        <v>109</v>
      </c>
      <c r="E35" s="22">
        <v>0</v>
      </c>
      <c r="F35" s="48">
        <v>0</v>
      </c>
      <c r="G35" s="126"/>
      <c r="H35" s="22">
        <v>2</v>
      </c>
      <c r="I35" s="48">
        <v>2</v>
      </c>
      <c r="J35" s="126"/>
      <c r="L35" s="17"/>
      <c r="M35" s="17"/>
      <c r="N35" s="20"/>
      <c r="O35" s="134" t="s">
        <v>169</v>
      </c>
    </row>
    <row r="36" spans="1:15" ht="15.75" thickBot="1">
      <c r="C36" s="153"/>
      <c r="F36" s="153"/>
      <c r="I36" s="153"/>
    </row>
    <row r="37" spans="1:15" s="147" customFormat="1" ht="15.75" thickTop="1">
      <c r="A37" s="146" t="s">
        <v>101</v>
      </c>
      <c r="B37" s="147">
        <f>SUM(B4:B35)</f>
        <v>32.700000000000003</v>
      </c>
      <c r="C37" s="158">
        <f>SUM(C4:C35)</f>
        <v>15</v>
      </c>
      <c r="D37" s="146"/>
      <c r="E37" s="147">
        <f>SUM(E4:E35)</f>
        <v>64.5</v>
      </c>
      <c r="F37" s="158">
        <f>SUM(F4:F35)</f>
        <v>16</v>
      </c>
      <c r="G37" s="146"/>
      <c r="H37" s="147">
        <f>SUM(H4:H35)</f>
        <v>38.1</v>
      </c>
      <c r="I37" s="158">
        <f>SUM(I4:I35)</f>
        <v>35.6</v>
      </c>
      <c r="J37" s="146"/>
      <c r="K37" s="147">
        <f>E37*B39</f>
        <v>19.349999999999998</v>
      </c>
      <c r="L37" s="146">
        <f>H37*B39</f>
        <v>11.43</v>
      </c>
      <c r="M37" s="146">
        <f>(E37+H37)*B40</f>
        <v>30.779999999999998</v>
      </c>
      <c r="N37" s="148"/>
      <c r="O37" s="94" t="s">
        <v>153</v>
      </c>
    </row>
    <row r="39" spans="1:15">
      <c r="A39" s="57" t="s">
        <v>38</v>
      </c>
      <c r="B39" s="59">
        <v>0.3</v>
      </c>
    </row>
    <row r="40" spans="1:15">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6"/>
  <sheetViews>
    <sheetView zoomScaleNormal="140" workbookViewId="0">
      <selection activeCell="K18" sqref="K18"/>
    </sheetView>
  </sheetViews>
  <sheetFormatPr defaultRowHeight="14.25"/>
  <cols>
    <col min="1" max="1" width="39.140625" style="57" bestFit="1" customWidth="1"/>
    <col min="2" max="2" width="5.140625" style="155" bestFit="1" customWidth="1"/>
    <col min="3" max="3" width="5" style="155" bestFit="1" customWidth="1"/>
    <col min="4" max="4" width="5.28515625" style="57" bestFit="1" customWidth="1"/>
    <col min="5" max="5" width="5.140625" style="59" bestFit="1" customWidth="1"/>
    <col min="6" max="6" width="5" style="59" bestFit="1" customWidth="1"/>
    <col min="7" max="7" width="5.28515625" style="57" bestFit="1" customWidth="1"/>
    <col min="8" max="8" width="5.140625" style="59" bestFit="1" customWidth="1"/>
    <col min="9" max="9" width="5" style="59" bestFit="1" customWidth="1"/>
    <col min="10" max="10" width="5.28515625" style="57" bestFit="1" customWidth="1"/>
    <col min="11" max="11" width="7.28515625" style="59" bestFit="1" customWidth="1"/>
    <col min="12" max="13" width="5" style="57" bestFit="1" customWidth="1"/>
    <col min="14" max="14" width="10.140625" style="71" customWidth="1"/>
    <col min="15" max="15" width="73" style="71" bestFit="1" customWidth="1"/>
    <col min="16" max="16384" width="9.140625" style="155"/>
  </cols>
  <sheetData>
    <row r="1" spans="1:15" s="38" customFormat="1" ht="15">
      <c r="A1" s="36" t="s">
        <v>4</v>
      </c>
      <c r="B1" s="174" t="s">
        <v>5</v>
      </c>
      <c r="C1" s="174"/>
      <c r="D1" s="174"/>
      <c r="E1" s="174" t="s">
        <v>6</v>
      </c>
      <c r="F1" s="174"/>
      <c r="G1" s="175"/>
      <c r="H1" s="174" t="s">
        <v>7</v>
      </c>
      <c r="I1" s="174"/>
      <c r="J1" s="175"/>
      <c r="K1" s="174" t="s">
        <v>97</v>
      </c>
      <c r="L1" s="175"/>
      <c r="M1" s="136" t="s">
        <v>98</v>
      </c>
      <c r="N1" s="40"/>
      <c r="O1" s="65"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c r="A3" s="44" t="str">
        <f ca="1">Summary!A1</f>
        <v>Status as of 8/22/13</v>
      </c>
      <c r="D3" s="44"/>
      <c r="G3" s="44"/>
      <c r="J3" s="44"/>
      <c r="L3" s="44"/>
      <c r="M3" s="139"/>
      <c r="N3" s="46"/>
      <c r="O3" s="66"/>
    </row>
    <row r="4" spans="1:15" s="22" customFormat="1" ht="15">
      <c r="A4" s="17" t="s">
        <v>49</v>
      </c>
      <c r="B4" s="22">
        <v>0</v>
      </c>
      <c r="C4" s="48">
        <v>0</v>
      </c>
      <c r="D4" s="17"/>
      <c r="E4" s="22">
        <v>0</v>
      </c>
      <c r="F4" s="48">
        <v>0</v>
      </c>
      <c r="G4" s="17"/>
      <c r="H4" s="22">
        <v>0.5</v>
      </c>
      <c r="I4" s="48">
        <v>0</v>
      </c>
      <c r="J4" s="17" t="s">
        <v>128</v>
      </c>
      <c r="L4" s="17"/>
      <c r="M4" s="17"/>
      <c r="N4" s="21"/>
      <c r="O4" s="21"/>
    </row>
    <row r="5" spans="1:15" s="22" customFormat="1" ht="15">
      <c r="A5" s="17" t="s">
        <v>233</v>
      </c>
      <c r="B5" s="22">
        <v>2</v>
      </c>
      <c r="C5" s="48">
        <v>2</v>
      </c>
      <c r="D5" s="17" t="s">
        <v>109</v>
      </c>
      <c r="F5" s="48"/>
      <c r="G5" s="17"/>
      <c r="H5" s="22">
        <v>2</v>
      </c>
      <c r="I5" s="48">
        <v>2</v>
      </c>
      <c r="J5" s="17" t="s">
        <v>104</v>
      </c>
      <c r="L5" s="17"/>
      <c r="M5" s="17"/>
      <c r="N5" s="21" t="s">
        <v>234</v>
      </c>
      <c r="O5" s="21" t="s">
        <v>235</v>
      </c>
    </row>
    <row r="6" spans="1:15" s="22" customFormat="1" ht="15">
      <c r="A6" s="17" t="s">
        <v>132</v>
      </c>
      <c r="B6" s="22">
        <v>0</v>
      </c>
      <c r="C6" s="48">
        <v>0</v>
      </c>
      <c r="D6" s="17"/>
      <c r="E6" s="22">
        <v>0</v>
      </c>
      <c r="F6" s="48">
        <v>0</v>
      </c>
      <c r="G6" s="17"/>
      <c r="H6" s="22">
        <v>0.5</v>
      </c>
      <c r="I6" s="48">
        <v>0</v>
      </c>
      <c r="J6" s="17" t="s">
        <v>128</v>
      </c>
      <c r="L6" s="17"/>
      <c r="M6" s="17"/>
      <c r="N6" s="21"/>
      <c r="O6" s="21"/>
    </row>
    <row r="7" spans="1:15" s="22" customFormat="1" ht="15">
      <c r="A7" s="17" t="s">
        <v>133</v>
      </c>
      <c r="B7" s="22">
        <v>0</v>
      </c>
      <c r="C7" s="48">
        <v>0</v>
      </c>
      <c r="D7" s="17"/>
      <c r="E7" s="22">
        <v>0</v>
      </c>
      <c r="F7" s="48">
        <v>0</v>
      </c>
      <c r="G7" s="17"/>
      <c r="H7" s="22">
        <v>0.3</v>
      </c>
      <c r="I7" s="48">
        <v>0</v>
      </c>
      <c r="J7" s="17" t="s">
        <v>128</v>
      </c>
      <c r="L7" s="17"/>
      <c r="M7" s="17"/>
      <c r="N7" s="21"/>
      <c r="O7" s="21" t="s">
        <v>191</v>
      </c>
    </row>
    <row r="8" spans="1:15" s="22" customFormat="1" ht="15">
      <c r="A8" s="17" t="s">
        <v>134</v>
      </c>
      <c r="C8" s="48"/>
      <c r="D8" s="17"/>
      <c r="E8" s="22">
        <v>0.3</v>
      </c>
      <c r="F8" s="48">
        <v>0.3</v>
      </c>
      <c r="G8" s="17" t="s">
        <v>109</v>
      </c>
      <c r="H8" s="22">
        <v>1</v>
      </c>
      <c r="I8" s="48">
        <v>0</v>
      </c>
      <c r="J8" s="17" t="s">
        <v>128</v>
      </c>
      <c r="L8" s="17"/>
      <c r="M8" s="17"/>
      <c r="N8" s="21"/>
      <c r="O8" s="21" t="s">
        <v>192</v>
      </c>
    </row>
    <row r="9" spans="1:15" s="22" customFormat="1" ht="15">
      <c r="A9" s="17" t="s">
        <v>135</v>
      </c>
      <c r="C9" s="48"/>
      <c r="D9" s="17"/>
      <c r="E9" s="22">
        <v>1</v>
      </c>
      <c r="F9" s="48">
        <v>1</v>
      </c>
      <c r="G9" s="17" t="s">
        <v>106</v>
      </c>
      <c r="H9" s="22">
        <v>1</v>
      </c>
      <c r="I9" s="48">
        <v>0</v>
      </c>
      <c r="J9" s="17" t="s">
        <v>128</v>
      </c>
      <c r="L9" s="17"/>
      <c r="M9" s="17"/>
      <c r="N9" s="21"/>
      <c r="O9" s="21" t="s">
        <v>193</v>
      </c>
    </row>
    <row r="10" spans="1:15" s="22" customFormat="1" ht="15">
      <c r="A10" s="17" t="s">
        <v>136</v>
      </c>
      <c r="B10" s="22">
        <v>5</v>
      </c>
      <c r="C10" s="48">
        <v>4</v>
      </c>
      <c r="D10" s="17" t="s">
        <v>109</v>
      </c>
      <c r="E10" s="22">
        <v>2</v>
      </c>
      <c r="F10" s="48">
        <v>2</v>
      </c>
      <c r="G10" s="17"/>
      <c r="H10" s="22">
        <v>2</v>
      </c>
      <c r="I10" s="48">
        <v>0.5</v>
      </c>
      <c r="J10" s="17" t="s">
        <v>128</v>
      </c>
      <c r="L10" s="17"/>
      <c r="M10" s="17"/>
      <c r="N10" s="21" t="s">
        <v>229</v>
      </c>
      <c r="O10" s="21" t="s">
        <v>221</v>
      </c>
    </row>
    <row r="11" spans="1:15" s="22" customFormat="1" ht="15">
      <c r="A11" s="17"/>
      <c r="B11" s="22" t="s">
        <v>190</v>
      </c>
      <c r="C11" s="48"/>
      <c r="D11" s="17"/>
      <c r="F11" s="48"/>
      <c r="G11" s="17"/>
      <c r="I11" s="48"/>
      <c r="J11" s="17"/>
      <c r="L11" s="17"/>
      <c r="M11" s="17"/>
      <c r="N11" s="21"/>
      <c r="O11" s="21"/>
    </row>
    <row r="12" spans="1:15" s="30" customFormat="1" ht="15.75" thickBot="1">
      <c r="A12" s="28"/>
      <c r="C12" s="157"/>
      <c r="D12" s="28"/>
      <c r="F12" s="157"/>
      <c r="G12" s="28"/>
      <c r="I12" s="157"/>
      <c r="J12" s="28"/>
      <c r="L12" s="28"/>
      <c r="M12" s="28"/>
      <c r="N12" s="31"/>
      <c r="O12" s="31"/>
    </row>
    <row r="13" spans="1:15" ht="15.75" thickTop="1">
      <c r="A13" s="57" t="s">
        <v>101</v>
      </c>
      <c r="B13" s="155">
        <f>SUM(B4:B12)</f>
        <v>7</v>
      </c>
      <c r="C13" s="159">
        <f>SUM(C4:C12)</f>
        <v>6</v>
      </c>
      <c r="E13" s="59">
        <f>SUM(E4:E12)</f>
        <v>3.3</v>
      </c>
      <c r="F13" s="153">
        <f>SUM(F4:F12)</f>
        <v>3.3</v>
      </c>
      <c r="H13" s="59">
        <f>SUM(H4:H12)</f>
        <v>7.3</v>
      </c>
      <c r="I13" s="153">
        <f>SUM(I4:I12)</f>
        <v>2.5</v>
      </c>
      <c r="K13" s="59">
        <f>E13*B15</f>
        <v>0.98999999999999988</v>
      </c>
      <c r="L13" s="57">
        <f>H13*B15</f>
        <v>2.19</v>
      </c>
      <c r="M13" s="57">
        <f>(E13+H13)*B16</f>
        <v>3.1799999999999997</v>
      </c>
      <c r="O13" s="71" t="s">
        <v>153</v>
      </c>
    </row>
    <row r="15" spans="1:15">
      <c r="A15" s="57" t="s">
        <v>38</v>
      </c>
      <c r="B15" s="155">
        <v>0.3</v>
      </c>
    </row>
    <row r="16" spans="1:15">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activeCell="K23" sqref="K23"/>
    </sheetView>
  </sheetViews>
  <sheetFormatPr defaultColWidth="19" defaultRowHeight="14.25"/>
  <cols>
    <col min="1" max="1" width="39.85546875" style="114"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5" bestFit="1" customWidth="1"/>
    <col min="16" max="16384" width="19" style="155"/>
  </cols>
  <sheetData>
    <row r="1" spans="1:15" s="38" customFormat="1" ht="15">
      <c r="A1" s="36" t="s">
        <v>4</v>
      </c>
      <c r="B1" s="173" t="s">
        <v>5</v>
      </c>
      <c r="C1" s="174"/>
      <c r="D1" s="175"/>
      <c r="E1" s="173" t="s">
        <v>6</v>
      </c>
      <c r="F1" s="174"/>
      <c r="G1" s="175"/>
      <c r="H1" s="173" t="s">
        <v>7</v>
      </c>
      <c r="I1" s="174"/>
      <c r="J1" s="175"/>
      <c r="K1" s="173" t="s">
        <v>97</v>
      </c>
      <c r="L1" s="17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50</v>
      </c>
      <c r="B4" s="18">
        <v>0.5</v>
      </c>
      <c r="C4" s="48">
        <v>0.5</v>
      </c>
      <c r="D4" s="17"/>
      <c r="E4" s="18">
        <v>1</v>
      </c>
      <c r="F4" s="48">
        <v>1</v>
      </c>
      <c r="G4" s="17"/>
      <c r="H4" s="18">
        <v>0.2</v>
      </c>
      <c r="I4" s="48">
        <v>0.2</v>
      </c>
      <c r="J4" s="17"/>
      <c r="K4" s="18"/>
      <c r="L4" s="17"/>
      <c r="M4" s="21"/>
      <c r="N4" s="21"/>
    </row>
    <row r="5" spans="1:15" s="22" customFormat="1" ht="15">
      <c r="A5" s="113" t="s">
        <v>51</v>
      </c>
      <c r="B5" s="18">
        <v>1.5</v>
      </c>
      <c r="C5" s="48">
        <v>1.5</v>
      </c>
      <c r="D5" s="17"/>
      <c r="E5" s="18">
        <v>1</v>
      </c>
      <c r="F5" s="48">
        <v>1</v>
      </c>
      <c r="G5" s="17"/>
      <c r="H5" s="18">
        <v>3</v>
      </c>
      <c r="I5" s="48">
        <v>3</v>
      </c>
      <c r="J5" s="17"/>
      <c r="K5" s="18"/>
      <c r="L5" s="17"/>
      <c r="M5" s="21"/>
      <c r="N5" s="21"/>
    </row>
    <row r="6" spans="1:15" s="22" customFormat="1" ht="15">
      <c r="A6" s="113" t="s">
        <v>154</v>
      </c>
      <c r="B6" s="18"/>
      <c r="C6" s="48"/>
      <c r="D6" s="17"/>
      <c r="E6" s="18"/>
      <c r="F6" s="48"/>
      <c r="G6" s="17"/>
      <c r="H6" s="18">
        <v>0.2</v>
      </c>
      <c r="I6" s="48">
        <v>0.2</v>
      </c>
      <c r="J6" s="17" t="s">
        <v>128</v>
      </c>
      <c r="K6" s="18"/>
      <c r="L6" s="17"/>
      <c r="M6" s="21"/>
      <c r="N6" s="21"/>
    </row>
    <row r="7" spans="1:15" s="22" customFormat="1" ht="15">
      <c r="A7" s="113"/>
      <c r="B7" s="18"/>
      <c r="C7" s="48"/>
      <c r="D7" s="17"/>
      <c r="E7" s="18"/>
      <c r="F7" s="48"/>
      <c r="G7" s="17"/>
      <c r="H7" s="18"/>
      <c r="I7" s="48"/>
      <c r="J7" s="17"/>
      <c r="K7" s="18"/>
      <c r="L7" s="17"/>
      <c r="M7" s="21"/>
      <c r="N7" s="21"/>
    </row>
    <row r="8" spans="1:15" s="30" customFormat="1" ht="15.75" thickBot="1">
      <c r="A8" s="154"/>
      <c r="B8" s="29"/>
      <c r="C8" s="157"/>
      <c r="D8" s="28"/>
      <c r="E8" s="29"/>
      <c r="F8" s="157"/>
      <c r="G8" s="28"/>
      <c r="H8" s="29"/>
      <c r="I8" s="157"/>
      <c r="J8" s="28"/>
      <c r="K8" s="29"/>
      <c r="L8" s="28"/>
      <c r="M8" s="31"/>
      <c r="N8" s="31"/>
    </row>
    <row r="9" spans="1:15" ht="15.75" thickTop="1">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153</v>
      </c>
    </row>
    <row r="11" spans="1:15">
      <c r="A11" s="114" t="s">
        <v>38</v>
      </c>
      <c r="B11" s="58">
        <v>0.3</v>
      </c>
    </row>
    <row r="12" spans="1:15">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workbookViewId="0">
      <selection activeCell="F34" sqref="F34"/>
    </sheetView>
  </sheetViews>
  <sheetFormatPr defaultRowHeight="14.25"/>
  <cols>
    <col min="1" max="1" width="39.7109375" style="57" bestFit="1" customWidth="1"/>
    <col min="2" max="2" width="5.140625" style="58" bestFit="1" customWidth="1"/>
    <col min="3" max="3" width="5" style="59" bestFit="1" customWidth="1"/>
    <col min="4" max="4" width="5.28515625" style="57" bestFit="1" customWidth="1"/>
    <col min="5" max="5" width="5.140625" style="58" bestFit="1" customWidth="1"/>
    <col min="6" max="6" width="5" style="59" bestFit="1" customWidth="1"/>
    <col min="7" max="7" width="5.28515625" style="57" bestFit="1" customWidth="1"/>
    <col min="8" max="8" width="5.140625" style="58" bestFit="1" customWidth="1"/>
    <col min="9" max="9" width="5" style="59" bestFit="1" customWidth="1"/>
    <col min="10" max="10" width="5.28515625" style="57" bestFit="1" customWidth="1"/>
    <col min="11" max="11" width="7.28515625" style="58" bestFit="1" customWidth="1"/>
    <col min="12" max="12" width="5" style="57" bestFit="1" customWidth="1"/>
    <col min="13" max="13" width="5" style="71" bestFit="1" customWidth="1"/>
    <col min="14" max="14" width="3" style="71" bestFit="1" customWidth="1"/>
    <col min="15" max="15" width="73" style="71" bestFit="1" customWidth="1"/>
    <col min="16" max="16" width="15" style="155" bestFit="1" customWidth="1"/>
    <col min="17" max="16384" width="9.140625" style="155"/>
  </cols>
  <sheetData>
    <row r="1" spans="1:15" s="38" customFormat="1" ht="15">
      <c r="A1" s="36" t="s">
        <v>4</v>
      </c>
      <c r="B1" s="173" t="s">
        <v>5</v>
      </c>
      <c r="C1" s="174"/>
      <c r="D1" s="175"/>
      <c r="E1" s="173" t="s">
        <v>6</v>
      </c>
      <c r="F1" s="174"/>
      <c r="G1" s="175"/>
      <c r="H1" s="173" t="s">
        <v>7</v>
      </c>
      <c r="I1" s="174"/>
      <c r="J1" s="175"/>
      <c r="K1" s="173" t="s">
        <v>97</v>
      </c>
      <c r="L1" s="175"/>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52</v>
      </c>
      <c r="B4" s="18">
        <v>1</v>
      </c>
      <c r="C4" s="48">
        <v>0</v>
      </c>
      <c r="D4" s="17"/>
      <c r="E4" s="18">
        <v>0.5</v>
      </c>
      <c r="F4" s="48">
        <v>0.5</v>
      </c>
      <c r="G4" s="17"/>
      <c r="H4" s="18">
        <v>1</v>
      </c>
      <c r="I4" s="48">
        <v>0</v>
      </c>
      <c r="J4" s="17" t="s">
        <v>94</v>
      </c>
      <c r="K4" s="18"/>
      <c r="L4" s="17"/>
      <c r="M4" s="21"/>
      <c r="N4" s="21"/>
      <c r="O4" s="21"/>
    </row>
    <row r="5" spans="1:15" s="22" customFormat="1" ht="15">
      <c r="A5" s="17" t="s">
        <v>53</v>
      </c>
      <c r="B5" s="18">
        <v>1.5</v>
      </c>
      <c r="C5" s="48">
        <v>1.5</v>
      </c>
      <c r="D5" s="17"/>
      <c r="E5" s="18">
        <v>1</v>
      </c>
      <c r="F5" s="48">
        <v>1</v>
      </c>
      <c r="G5" s="17"/>
      <c r="H5" s="18">
        <v>1</v>
      </c>
      <c r="I5" s="48">
        <v>1</v>
      </c>
      <c r="J5" s="17" t="s">
        <v>94</v>
      </c>
      <c r="K5" s="18"/>
      <c r="L5" s="17"/>
      <c r="M5" s="21"/>
      <c r="N5" s="21" t="s">
        <v>152</v>
      </c>
      <c r="O5" s="21" t="s">
        <v>125</v>
      </c>
    </row>
    <row r="6" spans="1:15" s="22" customFormat="1" ht="15">
      <c r="A6" s="17" t="s">
        <v>198</v>
      </c>
      <c r="B6" s="18"/>
      <c r="C6" s="48"/>
      <c r="D6" s="17"/>
      <c r="E6" s="18">
        <v>0.3</v>
      </c>
      <c r="F6" s="48">
        <v>0.3</v>
      </c>
      <c r="G6" s="17" t="s">
        <v>104</v>
      </c>
      <c r="H6" s="18">
        <v>0.3</v>
      </c>
      <c r="I6" s="48">
        <v>0.3</v>
      </c>
      <c r="J6" s="17" t="s">
        <v>94</v>
      </c>
      <c r="K6" s="18"/>
      <c r="L6" s="17"/>
      <c r="M6" s="21"/>
      <c r="N6" s="21"/>
      <c r="O6" s="21"/>
    </row>
    <row r="7" spans="1:15" s="22" customFormat="1" ht="15">
      <c r="A7" s="17" t="s">
        <v>123</v>
      </c>
      <c r="B7" s="18"/>
      <c r="C7" s="48"/>
      <c r="D7" s="17"/>
      <c r="E7" s="18"/>
      <c r="F7" s="48"/>
      <c r="G7" s="17"/>
      <c r="H7" s="18">
        <v>0.5</v>
      </c>
      <c r="I7" s="48">
        <v>0</v>
      </c>
      <c r="J7" s="17" t="s">
        <v>94</v>
      </c>
      <c r="K7" s="18"/>
      <c r="L7" s="17"/>
      <c r="M7" s="21"/>
      <c r="N7" s="21"/>
      <c r="O7" s="21" t="s">
        <v>126</v>
      </c>
    </row>
    <row r="8" spans="1:15" s="55" customFormat="1" ht="15.75" thickBot="1">
      <c r="A8" s="50"/>
      <c r="B8" s="51"/>
      <c r="C8" s="52"/>
      <c r="D8" s="50"/>
      <c r="E8" s="51"/>
      <c r="F8" s="52"/>
      <c r="G8" s="50"/>
      <c r="H8" s="51"/>
      <c r="I8" s="52"/>
      <c r="J8" s="50"/>
      <c r="K8" s="51"/>
      <c r="L8" s="50"/>
      <c r="M8" s="160"/>
      <c r="N8" s="160"/>
      <c r="O8" s="160"/>
    </row>
    <row r="9" spans="1:15" ht="15.75" thickTop="1">
      <c r="A9" s="57" t="s">
        <v>101</v>
      </c>
      <c r="B9" s="58">
        <f>SUM(B4:B8)</f>
        <v>2.5</v>
      </c>
      <c r="C9" s="153">
        <f>SUM(C4:C8)</f>
        <v>1.5</v>
      </c>
      <c r="E9" s="58">
        <f>SUM(E4:E8)</f>
        <v>1.8</v>
      </c>
      <c r="F9" s="153">
        <f>SUM(F4:F8)</f>
        <v>1.8</v>
      </c>
      <c r="H9" s="58">
        <f>SUM(H4:H8)</f>
        <v>2.8</v>
      </c>
      <c r="I9" s="153">
        <f>SUM(I4:I8)</f>
        <v>1.3</v>
      </c>
      <c r="K9" s="58">
        <f>E9*B11</f>
        <v>0.54</v>
      </c>
      <c r="L9" s="57">
        <f>H9*B11</f>
        <v>0.84</v>
      </c>
      <c r="M9" s="71">
        <f>(E9+H9)*B12</f>
        <v>1.38</v>
      </c>
      <c r="O9" s="71" t="s">
        <v>153</v>
      </c>
    </row>
    <row r="11" spans="1:15">
      <c r="A11" s="57" t="s">
        <v>38</v>
      </c>
      <c r="B11" s="58">
        <v>0.3</v>
      </c>
    </row>
    <row r="12" spans="1:15">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O18" sqref="O18"/>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3" bestFit="1" customWidth="1"/>
    <col min="16" max="16384" width="9.140625" style="155"/>
  </cols>
  <sheetData>
    <row r="1" spans="1:15" s="38" customFormat="1" ht="15">
      <c r="A1" s="36" t="s">
        <v>4</v>
      </c>
      <c r="B1" s="173" t="s">
        <v>5</v>
      </c>
      <c r="C1" s="174"/>
      <c r="D1" s="175"/>
      <c r="E1" s="173" t="s">
        <v>6</v>
      </c>
      <c r="F1" s="174"/>
      <c r="G1" s="175"/>
      <c r="H1" s="173" t="s">
        <v>7</v>
      </c>
      <c r="I1" s="174"/>
      <c r="J1" s="175"/>
      <c r="K1" s="173" t="s">
        <v>97</v>
      </c>
      <c r="L1" s="17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7" t="s">
        <v>41</v>
      </c>
      <c r="B4" s="18">
        <v>0.1</v>
      </c>
      <c r="C4" s="48">
        <v>0.1</v>
      </c>
      <c r="D4" s="17"/>
      <c r="E4" s="18">
        <v>0</v>
      </c>
      <c r="F4" s="48">
        <v>0</v>
      </c>
      <c r="G4" s="17"/>
      <c r="H4" s="18">
        <v>0.4</v>
      </c>
      <c r="I4" s="48">
        <v>0.4</v>
      </c>
      <c r="J4" s="17" t="s">
        <v>94</v>
      </c>
      <c r="K4" s="18"/>
      <c r="L4" s="17"/>
      <c r="M4" s="21"/>
      <c r="N4" s="21"/>
      <c r="O4" s="161"/>
    </row>
    <row r="5" spans="1:15" s="22" customFormat="1" ht="15">
      <c r="A5" s="17" t="s">
        <v>42</v>
      </c>
      <c r="B5" s="18">
        <v>0.1</v>
      </c>
      <c r="C5" s="48">
        <v>0.1</v>
      </c>
      <c r="D5" s="17"/>
      <c r="E5" s="18"/>
      <c r="F5" s="48"/>
      <c r="G5" s="17"/>
      <c r="H5" s="18">
        <v>0.1</v>
      </c>
      <c r="I5" s="48">
        <v>0.1</v>
      </c>
      <c r="J5" s="17" t="s">
        <v>94</v>
      </c>
      <c r="K5" s="18"/>
      <c r="L5" s="17"/>
      <c r="M5" s="21"/>
      <c r="N5" s="21"/>
      <c r="O5" s="161"/>
    </row>
    <row r="6" spans="1:15" s="22" customFormat="1" ht="15">
      <c r="A6" s="17" t="s">
        <v>43</v>
      </c>
      <c r="B6" s="18">
        <v>0.2</v>
      </c>
      <c r="C6" s="48">
        <v>0.2</v>
      </c>
      <c r="D6" s="17"/>
      <c r="E6" s="18">
        <v>0.2</v>
      </c>
      <c r="F6" s="48">
        <v>0.2</v>
      </c>
      <c r="G6" s="17"/>
      <c r="H6" s="18">
        <v>0.5</v>
      </c>
      <c r="I6" s="48">
        <v>0.5</v>
      </c>
      <c r="J6" s="17" t="s">
        <v>94</v>
      </c>
      <c r="K6" s="18"/>
      <c r="L6" s="17"/>
      <c r="M6" s="21"/>
      <c r="N6" s="21"/>
      <c r="O6" s="161" t="s">
        <v>44</v>
      </c>
    </row>
    <row r="7" spans="1:15" s="22" customFormat="1" ht="15">
      <c r="A7" s="17" t="s">
        <v>45</v>
      </c>
      <c r="B7" s="18">
        <v>0.3</v>
      </c>
      <c r="C7" s="48">
        <v>0.3</v>
      </c>
      <c r="D7" s="17"/>
      <c r="E7" s="18">
        <v>1.5</v>
      </c>
      <c r="F7" s="48">
        <v>1.5</v>
      </c>
      <c r="G7" s="17"/>
      <c r="H7" s="18">
        <v>0.4</v>
      </c>
      <c r="I7" s="48">
        <v>0.4</v>
      </c>
      <c r="J7" s="17" t="s">
        <v>94</v>
      </c>
      <c r="K7" s="18"/>
      <c r="L7" s="17"/>
      <c r="M7" s="21"/>
      <c r="N7" s="21"/>
      <c r="O7" s="161"/>
    </row>
    <row r="8" spans="1:15" s="22" customFormat="1" ht="15">
      <c r="A8" s="17" t="s">
        <v>46</v>
      </c>
      <c r="B8" s="18">
        <v>0.2</v>
      </c>
      <c r="C8" s="48">
        <v>0.2</v>
      </c>
      <c r="D8" s="17"/>
      <c r="E8" s="18">
        <v>0.7</v>
      </c>
      <c r="F8" s="48">
        <v>0.7</v>
      </c>
      <c r="G8" s="17"/>
      <c r="H8" s="18">
        <v>0.6</v>
      </c>
      <c r="I8" s="48">
        <v>0.6</v>
      </c>
      <c r="J8" s="17" t="s">
        <v>94</v>
      </c>
      <c r="K8" s="18"/>
      <c r="L8" s="17"/>
      <c r="M8" s="21"/>
      <c r="N8" s="21"/>
      <c r="O8" s="161"/>
    </row>
    <row r="9" spans="1:15" s="22" customFormat="1" ht="15">
      <c r="A9" s="17" t="s">
        <v>47</v>
      </c>
      <c r="B9" s="18">
        <v>0.2</v>
      </c>
      <c r="C9" s="48">
        <v>0.2</v>
      </c>
      <c r="D9" s="17"/>
      <c r="E9" s="18">
        <v>0.6</v>
      </c>
      <c r="F9" s="48">
        <v>0.6</v>
      </c>
      <c r="G9" s="17"/>
      <c r="H9" s="18">
        <v>2</v>
      </c>
      <c r="I9" s="48">
        <v>2</v>
      </c>
      <c r="J9" s="17" t="s">
        <v>94</v>
      </c>
      <c r="K9" s="18"/>
      <c r="L9" s="17"/>
      <c r="M9" s="21"/>
      <c r="N9" s="21"/>
      <c r="O9" s="161"/>
    </row>
    <row r="10" spans="1:15" s="22" customFormat="1" ht="15">
      <c r="A10" s="17" t="s">
        <v>48</v>
      </c>
      <c r="B10" s="18">
        <v>1.2</v>
      </c>
      <c r="C10" s="48">
        <v>1.2</v>
      </c>
      <c r="D10" s="17"/>
      <c r="E10" s="18">
        <v>0.9</v>
      </c>
      <c r="F10" s="48">
        <v>0.9</v>
      </c>
      <c r="G10" s="17"/>
      <c r="H10" s="18">
        <v>0.1</v>
      </c>
      <c r="I10" s="48">
        <v>0.1</v>
      </c>
      <c r="J10" s="17" t="s">
        <v>94</v>
      </c>
      <c r="K10" s="18"/>
      <c r="L10" s="17"/>
      <c r="M10" s="21"/>
      <c r="N10" s="21"/>
      <c r="O10" s="161"/>
    </row>
    <row r="11" spans="1:15" s="22" customFormat="1" ht="15">
      <c r="A11" s="17" t="s">
        <v>199</v>
      </c>
      <c r="B11" s="18">
        <v>2</v>
      </c>
      <c r="C11" s="48">
        <v>2</v>
      </c>
      <c r="D11" s="17" t="s">
        <v>109</v>
      </c>
      <c r="E11" s="18">
        <v>0.5</v>
      </c>
      <c r="F11" s="48">
        <v>0.5</v>
      </c>
      <c r="G11" s="17"/>
      <c r="H11" s="18">
        <v>2.5</v>
      </c>
      <c r="I11" s="48">
        <v>2.5</v>
      </c>
      <c r="J11" s="17"/>
      <c r="K11" s="18"/>
      <c r="L11" s="17"/>
      <c r="M11" s="21"/>
      <c r="N11" s="21"/>
      <c r="O11" s="161"/>
    </row>
    <row r="12" spans="1:15" s="30" customFormat="1" ht="15.75" thickBot="1">
      <c r="A12" s="28"/>
      <c r="B12" s="29"/>
      <c r="C12" s="157"/>
      <c r="D12" s="28"/>
      <c r="E12" s="29"/>
      <c r="F12" s="157"/>
      <c r="G12" s="28"/>
      <c r="H12" s="29"/>
      <c r="I12" s="157"/>
      <c r="J12" s="28"/>
      <c r="K12" s="29"/>
      <c r="L12" s="28"/>
      <c r="M12" s="31"/>
      <c r="N12" s="31"/>
      <c r="O12" s="162"/>
    </row>
    <row r="13" spans="1:15" ht="15.75" thickTop="1">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153</v>
      </c>
    </row>
    <row r="15" spans="1:15">
      <c r="A15" s="57" t="s">
        <v>38</v>
      </c>
      <c r="B15" s="58">
        <v>0.3</v>
      </c>
    </row>
    <row r="16" spans="1:15">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9"/>
  <sheetViews>
    <sheetView tabSelected="1" workbookViewId="0">
      <selection activeCell="I23" sqref="I23"/>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5"/>
  </cols>
  <sheetData>
    <row r="1" spans="1:15" s="38" customFormat="1" ht="15">
      <c r="A1" s="36" t="s">
        <v>4</v>
      </c>
      <c r="B1" s="173" t="s">
        <v>5</v>
      </c>
      <c r="C1" s="174"/>
      <c r="D1" s="175"/>
      <c r="E1" s="173" t="s">
        <v>6</v>
      </c>
      <c r="F1" s="174"/>
      <c r="G1" s="175"/>
      <c r="H1" s="173" t="s">
        <v>7</v>
      </c>
      <c r="I1" s="174"/>
      <c r="J1" s="175"/>
      <c r="K1" s="173" t="s">
        <v>97</v>
      </c>
      <c r="L1" s="175"/>
      <c r="M1" s="40" t="s">
        <v>98</v>
      </c>
      <c r="N1" s="39"/>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c r="A3" s="44" t="str">
        <f ca="1">Summary!A1</f>
        <v>Status as of 8/22/13</v>
      </c>
      <c r="B3" s="43"/>
      <c r="D3" s="44"/>
      <c r="E3" s="43"/>
      <c r="G3" s="44"/>
      <c r="H3" s="43"/>
      <c r="J3" s="44"/>
      <c r="K3" s="43"/>
      <c r="L3" s="44"/>
      <c r="M3" s="46"/>
      <c r="N3" s="45"/>
      <c r="O3" s="66"/>
    </row>
    <row r="4" spans="1:15" s="22" customFormat="1" ht="15">
      <c r="A4" s="17" t="s">
        <v>26</v>
      </c>
      <c r="B4" s="18">
        <v>1</v>
      </c>
      <c r="C4" s="48">
        <v>1</v>
      </c>
      <c r="D4" s="17"/>
      <c r="E4" s="18">
        <v>1</v>
      </c>
      <c r="F4" s="48">
        <v>1</v>
      </c>
      <c r="G4" s="17"/>
      <c r="H4" s="18">
        <v>0.5</v>
      </c>
      <c r="I4" s="48">
        <v>0.5</v>
      </c>
      <c r="J4" s="17" t="s">
        <v>94</v>
      </c>
      <c r="K4" s="18"/>
      <c r="L4" s="17"/>
      <c r="M4" s="21"/>
      <c r="N4" s="19"/>
      <c r="O4" s="21"/>
    </row>
    <row r="5" spans="1:15" s="22" customFormat="1" ht="15">
      <c r="A5" s="17" t="s">
        <v>27</v>
      </c>
      <c r="B5" s="18">
        <v>0.1</v>
      </c>
      <c r="C5" s="48">
        <v>0.1</v>
      </c>
      <c r="D5" s="17"/>
      <c r="E5" s="18">
        <v>0</v>
      </c>
      <c r="F5" s="48">
        <v>0</v>
      </c>
      <c r="G5" s="17"/>
      <c r="H5" s="18">
        <v>0.3</v>
      </c>
      <c r="I5" s="48">
        <v>0.3</v>
      </c>
      <c r="J5" s="17" t="s">
        <v>94</v>
      </c>
      <c r="K5" s="18"/>
      <c r="L5" s="17"/>
      <c r="M5" s="21"/>
      <c r="N5" s="19"/>
      <c r="O5" s="21"/>
    </row>
    <row r="6" spans="1:15" s="22" customFormat="1" ht="15">
      <c r="A6" s="17" t="s">
        <v>28</v>
      </c>
      <c r="B6" s="18">
        <v>1.5</v>
      </c>
      <c r="C6" s="48">
        <v>1.5</v>
      </c>
      <c r="D6" s="17"/>
      <c r="E6" s="18">
        <v>0.4</v>
      </c>
      <c r="F6" s="48">
        <v>0.4</v>
      </c>
      <c r="G6" s="17"/>
      <c r="H6" s="18">
        <v>0.6</v>
      </c>
      <c r="I6" s="48">
        <v>0.6</v>
      </c>
      <c r="J6" s="17" t="s">
        <v>94</v>
      </c>
      <c r="K6" s="18"/>
      <c r="L6" s="17"/>
      <c r="M6" s="21"/>
      <c r="N6" s="19"/>
      <c r="O6" s="21"/>
    </row>
    <row r="7" spans="1:15" s="22" customFormat="1" ht="15">
      <c r="A7" s="17" t="s">
        <v>29</v>
      </c>
      <c r="B7" s="18">
        <v>0</v>
      </c>
      <c r="C7" s="48">
        <v>0</v>
      </c>
      <c r="D7" s="17"/>
      <c r="E7" s="18">
        <v>0.3</v>
      </c>
      <c r="F7" s="48">
        <v>0.3</v>
      </c>
      <c r="G7" s="17"/>
      <c r="H7" s="18">
        <v>0</v>
      </c>
      <c r="I7" s="48">
        <v>0</v>
      </c>
      <c r="J7" s="17" t="s">
        <v>94</v>
      </c>
      <c r="K7" s="18"/>
      <c r="L7" s="17"/>
      <c r="M7" s="21"/>
      <c r="N7" s="19"/>
      <c r="O7" s="21"/>
    </row>
    <row r="8" spans="1:15" s="22" customFormat="1" ht="15">
      <c r="A8" s="17" t="s">
        <v>30</v>
      </c>
      <c r="B8" s="18">
        <v>0.3</v>
      </c>
      <c r="C8" s="48">
        <v>0</v>
      </c>
      <c r="D8" s="17"/>
      <c r="E8" s="18">
        <v>0.2</v>
      </c>
      <c r="F8" s="48">
        <v>0.2</v>
      </c>
      <c r="G8" s="17"/>
      <c r="H8" s="18">
        <v>0.8</v>
      </c>
      <c r="I8" s="48">
        <v>0</v>
      </c>
      <c r="J8" s="17" t="s">
        <v>94</v>
      </c>
      <c r="K8" s="18"/>
      <c r="L8" s="17"/>
      <c r="M8" s="21"/>
      <c r="N8" s="19"/>
      <c r="O8" s="21"/>
    </row>
    <row r="9" spans="1:15" s="22" customFormat="1" ht="15">
      <c r="A9" s="17" t="s">
        <v>31</v>
      </c>
      <c r="B9" s="18">
        <v>2</v>
      </c>
      <c r="C9" s="48">
        <v>2</v>
      </c>
      <c r="D9" s="17"/>
      <c r="E9" s="18">
        <v>3</v>
      </c>
      <c r="F9" s="48">
        <v>3</v>
      </c>
      <c r="G9" s="17"/>
      <c r="H9" s="18">
        <v>4</v>
      </c>
      <c r="I9" s="48">
        <v>4</v>
      </c>
      <c r="J9" s="17" t="s">
        <v>94</v>
      </c>
      <c r="K9" s="18"/>
      <c r="L9" s="17"/>
      <c r="M9" s="21"/>
      <c r="N9" s="19"/>
      <c r="O9" s="21"/>
    </row>
    <row r="10" spans="1:15" s="22" customFormat="1" ht="15">
      <c r="A10" s="17" t="s">
        <v>32</v>
      </c>
      <c r="B10" s="18">
        <v>0.2</v>
      </c>
      <c r="C10" s="48">
        <v>0.2</v>
      </c>
      <c r="D10" s="17"/>
      <c r="E10" s="18">
        <v>0</v>
      </c>
      <c r="F10" s="48">
        <v>0</v>
      </c>
      <c r="G10" s="17"/>
      <c r="H10" s="18">
        <v>0.3</v>
      </c>
      <c r="I10" s="48">
        <v>0.3</v>
      </c>
      <c r="J10" s="17" t="s">
        <v>94</v>
      </c>
      <c r="K10" s="18"/>
      <c r="L10" s="17"/>
      <c r="M10" s="21"/>
      <c r="N10" s="19"/>
      <c r="O10" s="21"/>
    </row>
    <row r="11" spans="1:15" s="22" customFormat="1" ht="15">
      <c r="A11" s="17" t="s">
        <v>33</v>
      </c>
      <c r="B11" s="18">
        <v>0.5</v>
      </c>
      <c r="C11" s="48">
        <v>0.5</v>
      </c>
      <c r="D11" s="17"/>
      <c r="E11" s="18">
        <v>0</v>
      </c>
      <c r="F11" s="48">
        <v>0</v>
      </c>
      <c r="G11" s="17"/>
      <c r="H11" s="18">
        <v>0.1</v>
      </c>
      <c r="I11" s="48">
        <v>0.1</v>
      </c>
      <c r="J11" s="17" t="s">
        <v>94</v>
      </c>
      <c r="K11" s="18"/>
      <c r="L11" s="17"/>
      <c r="M11" s="21"/>
      <c r="N11" s="19"/>
      <c r="O11" s="21"/>
    </row>
    <row r="12" spans="1:15" s="22" customFormat="1" ht="15">
      <c r="A12" s="17" t="s">
        <v>36</v>
      </c>
      <c r="B12" s="18">
        <v>1.2</v>
      </c>
      <c r="C12" s="48">
        <v>1.2</v>
      </c>
      <c r="D12" s="17"/>
      <c r="E12" s="18">
        <v>1.5</v>
      </c>
      <c r="F12" s="48">
        <v>1.5</v>
      </c>
      <c r="G12" s="17"/>
      <c r="H12" s="18">
        <v>1.5</v>
      </c>
      <c r="I12" s="48">
        <v>1.5</v>
      </c>
      <c r="J12" s="17" t="s">
        <v>94</v>
      </c>
      <c r="K12" s="18"/>
      <c r="L12" s="17"/>
      <c r="M12" s="21"/>
      <c r="N12" s="19"/>
      <c r="O12" s="21"/>
    </row>
    <row r="13" spans="1:15" s="22" customFormat="1" ht="15">
      <c r="A13" s="17" t="s">
        <v>122</v>
      </c>
      <c r="B13" s="18">
        <v>0</v>
      </c>
      <c r="C13" s="48">
        <v>0</v>
      </c>
      <c r="D13" s="17"/>
      <c r="E13" s="18">
        <v>0</v>
      </c>
      <c r="F13" s="48">
        <v>0</v>
      </c>
      <c r="G13" s="17"/>
      <c r="H13" s="18">
        <v>0</v>
      </c>
      <c r="I13" s="48">
        <v>0</v>
      </c>
      <c r="J13" s="17" t="s">
        <v>94</v>
      </c>
      <c r="K13" s="18"/>
      <c r="L13" s="17"/>
      <c r="M13" s="21"/>
      <c r="N13" s="19"/>
      <c r="O13" s="21"/>
    </row>
    <row r="14" spans="1:15" s="22" customFormat="1" ht="15">
      <c r="A14" s="17" t="s">
        <v>34</v>
      </c>
      <c r="B14" s="18">
        <v>1.75</v>
      </c>
      <c r="C14" s="48">
        <v>1.75</v>
      </c>
      <c r="D14" s="17"/>
      <c r="E14" s="18">
        <v>3</v>
      </c>
      <c r="F14" s="48">
        <v>3</v>
      </c>
      <c r="G14" s="17"/>
      <c r="H14" s="18">
        <v>3</v>
      </c>
      <c r="I14" s="48">
        <v>3</v>
      </c>
      <c r="J14" s="17" t="s">
        <v>94</v>
      </c>
      <c r="K14" s="18"/>
      <c r="L14" s="17"/>
      <c r="M14" s="21"/>
      <c r="N14" s="19"/>
      <c r="O14" s="21"/>
    </row>
    <row r="15" spans="1:15" s="22" customFormat="1" ht="15">
      <c r="A15" s="17" t="s">
        <v>35</v>
      </c>
      <c r="B15" s="18">
        <v>0.75</v>
      </c>
      <c r="C15" s="48">
        <v>0.75</v>
      </c>
      <c r="D15" s="17"/>
      <c r="E15" s="18">
        <v>2</v>
      </c>
      <c r="F15" s="48">
        <v>2</v>
      </c>
      <c r="G15" s="17"/>
      <c r="H15" s="18">
        <v>3</v>
      </c>
      <c r="I15" s="48">
        <v>1</v>
      </c>
      <c r="J15" s="17" t="s">
        <v>94</v>
      </c>
      <c r="K15" s="18"/>
      <c r="L15" s="17"/>
      <c r="M15" s="21"/>
      <c r="N15" s="19"/>
      <c r="O15" s="21"/>
    </row>
    <row r="16" spans="1:15" s="22" customFormat="1" ht="15">
      <c r="A16" s="17" t="s">
        <v>10</v>
      </c>
      <c r="B16" s="18">
        <v>0</v>
      </c>
      <c r="C16" s="48">
        <v>0</v>
      </c>
      <c r="D16" s="17"/>
      <c r="E16" s="18">
        <v>0</v>
      </c>
      <c r="F16" s="48">
        <v>0</v>
      </c>
      <c r="G16" s="17"/>
      <c r="H16" s="18">
        <v>0</v>
      </c>
      <c r="I16" s="171">
        <v>0.2</v>
      </c>
      <c r="J16" s="17" t="s">
        <v>94</v>
      </c>
      <c r="K16" s="18"/>
      <c r="L16" s="17"/>
      <c r="M16" s="21"/>
      <c r="N16" s="19" t="s">
        <v>232</v>
      </c>
      <c r="O16" s="21" t="s">
        <v>231</v>
      </c>
    </row>
    <row r="17" spans="1:15" s="22" customFormat="1" ht="15">
      <c r="A17" s="17" t="s">
        <v>37</v>
      </c>
      <c r="B17" s="18">
        <v>0.7</v>
      </c>
      <c r="C17" s="48">
        <v>0.7</v>
      </c>
      <c r="D17" s="17"/>
      <c r="E17" s="18">
        <v>3</v>
      </c>
      <c r="F17" s="48">
        <v>3</v>
      </c>
      <c r="G17" s="17"/>
      <c r="H17" s="18">
        <v>0.4</v>
      </c>
      <c r="I17" s="48">
        <v>0.4</v>
      </c>
      <c r="J17" s="17" t="s">
        <v>94</v>
      </c>
      <c r="K17" s="18"/>
      <c r="L17" s="17"/>
      <c r="M17" s="21"/>
      <c r="N17" s="19"/>
      <c r="O17" s="21"/>
    </row>
    <row r="18" spans="1:15" s="22" customFormat="1" ht="15">
      <c r="A18" s="17" t="s">
        <v>39</v>
      </c>
      <c r="B18" s="18">
        <v>0.4</v>
      </c>
      <c r="C18" s="48">
        <v>0.4</v>
      </c>
      <c r="D18" s="17"/>
      <c r="E18" s="18">
        <v>0.2</v>
      </c>
      <c r="F18" s="48">
        <v>0.2</v>
      </c>
      <c r="G18" s="17"/>
      <c r="H18" s="18">
        <v>0.5</v>
      </c>
      <c r="I18" s="48">
        <v>0.5</v>
      </c>
      <c r="J18" s="17" t="s">
        <v>94</v>
      </c>
      <c r="K18" s="18"/>
      <c r="L18" s="17"/>
      <c r="M18" s="21"/>
      <c r="N18" s="19"/>
      <c r="O18" s="21"/>
    </row>
    <row r="19" spans="1:15" s="22" customFormat="1" ht="15">
      <c r="A19" s="17" t="s">
        <v>40</v>
      </c>
      <c r="B19" s="18">
        <v>0.5</v>
      </c>
      <c r="C19" s="48">
        <v>0.5</v>
      </c>
      <c r="D19" s="17"/>
      <c r="E19" s="18">
        <v>0.5</v>
      </c>
      <c r="F19" s="48">
        <v>0.5</v>
      </c>
      <c r="G19" s="17"/>
      <c r="H19" s="18">
        <v>1.5</v>
      </c>
      <c r="I19" s="48">
        <v>0.5</v>
      </c>
      <c r="J19" s="17" t="s">
        <v>94</v>
      </c>
      <c r="K19" s="18"/>
      <c r="L19" s="17"/>
      <c r="M19" s="21"/>
      <c r="N19" s="19"/>
      <c r="O19" s="21" t="s">
        <v>160</v>
      </c>
    </row>
    <row r="20" spans="1:15" s="22" customFormat="1" ht="15">
      <c r="A20" s="17" t="s">
        <v>54</v>
      </c>
      <c r="B20" s="18">
        <v>1</v>
      </c>
      <c r="C20" s="48">
        <v>1</v>
      </c>
      <c r="D20" s="17"/>
      <c r="E20" s="18">
        <v>2</v>
      </c>
      <c r="F20" s="48">
        <v>2</v>
      </c>
      <c r="G20" s="17"/>
      <c r="H20" s="18">
        <v>3</v>
      </c>
      <c r="I20" s="48">
        <v>3</v>
      </c>
      <c r="J20" s="17" t="s">
        <v>94</v>
      </c>
      <c r="K20" s="18"/>
      <c r="L20" s="17"/>
      <c r="M20" s="21"/>
      <c r="N20" s="19"/>
      <c r="O20" s="21"/>
    </row>
    <row r="21" spans="1:15" s="22" customFormat="1" ht="15">
      <c r="A21" s="17" t="s">
        <v>124</v>
      </c>
      <c r="B21" s="18">
        <v>2</v>
      </c>
      <c r="C21" s="48">
        <v>0</v>
      </c>
      <c r="D21" s="17" t="s">
        <v>109</v>
      </c>
      <c r="E21" s="18">
        <v>2</v>
      </c>
      <c r="F21" s="48">
        <v>2</v>
      </c>
      <c r="G21" s="17" t="s">
        <v>104</v>
      </c>
      <c r="H21" s="18">
        <v>3</v>
      </c>
      <c r="I21" s="48">
        <v>3</v>
      </c>
      <c r="J21" s="17" t="s">
        <v>94</v>
      </c>
      <c r="K21" s="18"/>
      <c r="L21" s="17"/>
      <c r="M21" s="21"/>
      <c r="N21" s="164">
        <v>41501</v>
      </c>
      <c r="O21" s="21" t="s">
        <v>152</v>
      </c>
    </row>
    <row r="22" spans="1:15" s="22" customFormat="1" ht="15">
      <c r="A22" s="17" t="s">
        <v>201</v>
      </c>
      <c r="B22" s="18">
        <v>2</v>
      </c>
      <c r="C22" s="48">
        <v>0</v>
      </c>
      <c r="D22" s="17" t="s">
        <v>109</v>
      </c>
      <c r="E22" s="18">
        <v>2</v>
      </c>
      <c r="F22" s="48">
        <v>2</v>
      </c>
      <c r="G22" s="17"/>
      <c r="H22" s="18">
        <v>3</v>
      </c>
      <c r="I22" s="48">
        <v>0</v>
      </c>
      <c r="J22" s="17" t="s">
        <v>94</v>
      </c>
      <c r="K22" s="18"/>
      <c r="L22" s="17"/>
      <c r="M22" s="21"/>
      <c r="N22" s="164">
        <v>41501</v>
      </c>
      <c r="O22" s="163"/>
    </row>
    <row r="23" spans="1:15" s="22" customFormat="1" ht="15">
      <c r="A23" s="17" t="s">
        <v>202</v>
      </c>
      <c r="B23" s="18">
        <v>2</v>
      </c>
      <c r="C23" s="48">
        <v>0</v>
      </c>
      <c r="D23" s="17" t="s">
        <v>109</v>
      </c>
      <c r="E23" s="18">
        <v>2</v>
      </c>
      <c r="F23" s="48">
        <v>2</v>
      </c>
      <c r="G23" s="17"/>
      <c r="H23" s="18">
        <v>2</v>
      </c>
      <c r="I23" s="171">
        <v>0.2</v>
      </c>
      <c r="J23" s="17" t="s">
        <v>94</v>
      </c>
      <c r="K23" s="18"/>
      <c r="L23" s="17"/>
      <c r="M23" s="21"/>
      <c r="N23" s="164">
        <v>41501</v>
      </c>
      <c r="O23" s="163"/>
    </row>
    <row r="24" spans="1:15" s="22" customFormat="1" ht="15">
      <c r="A24" s="17"/>
      <c r="B24" s="18"/>
      <c r="C24" s="48"/>
      <c r="D24" s="17"/>
      <c r="E24" s="18"/>
      <c r="F24" s="48"/>
      <c r="G24" s="17"/>
      <c r="H24" s="18"/>
      <c r="I24" s="48"/>
      <c r="J24" s="17"/>
      <c r="K24" s="18"/>
      <c r="L24" s="17"/>
      <c r="M24" s="21"/>
      <c r="N24" s="19"/>
      <c r="O24" s="21"/>
    </row>
    <row r="25" spans="1:15" s="55" customFormat="1" ht="15.75" thickBot="1">
      <c r="A25" s="50"/>
      <c r="B25" s="51"/>
      <c r="C25" s="52"/>
      <c r="D25" s="50"/>
      <c r="E25" s="51"/>
      <c r="F25" s="52"/>
      <c r="G25" s="50"/>
      <c r="H25" s="51"/>
      <c r="I25" s="52"/>
      <c r="J25" s="50"/>
      <c r="K25" s="51"/>
      <c r="L25" s="50"/>
      <c r="M25" s="160"/>
      <c r="N25" s="53"/>
      <c r="O25" s="160"/>
    </row>
    <row r="26" spans="1:15" ht="15.75" thickTop="1">
      <c r="A26" s="57" t="s">
        <v>101</v>
      </c>
      <c r="B26" s="58">
        <f>SUM(B4:B25)</f>
        <v>17.899999999999999</v>
      </c>
      <c r="C26" s="153">
        <f>SUM(C4:C25)</f>
        <v>11.6</v>
      </c>
      <c r="E26" s="58">
        <f>SUM(E4:E25)</f>
        <v>23.1</v>
      </c>
      <c r="F26" s="153">
        <f>SUM(F4:F25)</f>
        <v>23.1</v>
      </c>
      <c r="H26" s="58">
        <f>SUM(H4:H25)</f>
        <v>27.5</v>
      </c>
      <c r="I26" s="153">
        <f>SUM(I4:I25)</f>
        <v>19.099999999999998</v>
      </c>
      <c r="K26" s="58">
        <f>E26*B28</f>
        <v>6.9300000000000006</v>
      </c>
      <c r="L26" s="57">
        <f>H26*B28</f>
        <v>8.25</v>
      </c>
      <c r="M26" s="71">
        <f>(E26+H26)*B29</f>
        <v>15.18</v>
      </c>
      <c r="O26" s="71" t="s">
        <v>153</v>
      </c>
    </row>
    <row r="28" spans="1:15">
      <c r="A28" s="57" t="s">
        <v>38</v>
      </c>
      <c r="B28" s="58">
        <v>0.3</v>
      </c>
    </row>
    <row r="29" spans="1:15">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23"/>
  <sheetViews>
    <sheetView workbookViewId="0">
      <selection activeCell="F11" sqref="F11"/>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5">
      <c r="A1" s="36" t="s">
        <v>4</v>
      </c>
      <c r="B1" s="173" t="s">
        <v>5</v>
      </c>
      <c r="C1" s="174"/>
      <c r="D1" s="175"/>
      <c r="E1" s="173" t="s">
        <v>6</v>
      </c>
      <c r="F1" s="174"/>
      <c r="G1" s="175"/>
      <c r="H1" s="173" t="s">
        <v>7</v>
      </c>
      <c r="I1" s="174"/>
      <c r="J1" s="175"/>
      <c r="K1" s="173" t="s">
        <v>97</v>
      </c>
      <c r="L1" s="175"/>
      <c r="M1" s="39"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ht="15">
      <c r="A3" s="44" t="str">
        <f ca="1">Summary!A1</f>
        <v>Status as of 8/22/13</v>
      </c>
      <c r="B3" s="43"/>
      <c r="D3" s="44"/>
      <c r="E3" s="43"/>
      <c r="G3" s="44"/>
      <c r="H3" s="43"/>
      <c r="J3" s="44"/>
      <c r="K3" s="43"/>
      <c r="L3" s="44"/>
      <c r="M3" s="45"/>
      <c r="N3" s="46"/>
      <c r="O3" s="66"/>
    </row>
    <row r="4" spans="1:15" s="117" customFormat="1" ht="15">
      <c r="A4" s="116"/>
      <c r="B4" s="167"/>
      <c r="C4" s="150"/>
      <c r="D4" s="116"/>
      <c r="E4" s="167"/>
      <c r="F4" s="150"/>
      <c r="G4" s="116"/>
      <c r="H4" s="167"/>
      <c r="I4" s="150"/>
      <c r="J4" s="116"/>
      <c r="K4" s="167"/>
      <c r="L4" s="116"/>
      <c r="M4" s="168"/>
      <c r="N4" s="119"/>
      <c r="O4" s="169"/>
    </row>
    <row r="5" spans="1:15" s="22" customFormat="1" ht="15">
      <c r="A5" s="17" t="s">
        <v>53</v>
      </c>
      <c r="B5" s="18">
        <v>1.5</v>
      </c>
      <c r="C5" s="48">
        <v>1.5</v>
      </c>
      <c r="D5" s="17"/>
      <c r="E5" s="18">
        <v>1</v>
      </c>
      <c r="F5" s="48">
        <v>1</v>
      </c>
      <c r="G5" s="17"/>
      <c r="H5" s="18">
        <v>1</v>
      </c>
      <c r="I5" s="48">
        <v>1</v>
      </c>
      <c r="J5" s="17"/>
      <c r="K5" s="18"/>
      <c r="L5" s="17"/>
      <c r="M5" s="19"/>
      <c r="N5" s="20"/>
      <c r="O5" s="21"/>
    </row>
    <row r="6" spans="1:15" s="22" customFormat="1" ht="15">
      <c r="A6" s="17" t="s">
        <v>54</v>
      </c>
      <c r="B6" s="18">
        <v>1</v>
      </c>
      <c r="C6" s="48">
        <v>1</v>
      </c>
      <c r="D6" s="17"/>
      <c r="E6" s="18">
        <v>1.5</v>
      </c>
      <c r="F6" s="48">
        <v>1.5</v>
      </c>
      <c r="G6" s="17"/>
      <c r="H6" s="18">
        <v>1</v>
      </c>
      <c r="I6" s="48">
        <v>1</v>
      </c>
      <c r="J6" s="17"/>
      <c r="K6" s="18"/>
      <c r="L6" s="17"/>
      <c r="M6" s="19"/>
      <c r="N6" s="20"/>
      <c r="O6" s="21"/>
    </row>
    <row r="7" spans="1:15" s="22" customFormat="1" ht="15">
      <c r="A7" s="17" t="s">
        <v>151</v>
      </c>
      <c r="B7" s="18">
        <v>4</v>
      </c>
      <c r="C7" s="48">
        <v>4</v>
      </c>
      <c r="D7" s="17" t="s">
        <v>114</v>
      </c>
      <c r="E7" s="18">
        <v>5</v>
      </c>
      <c r="F7" s="48">
        <v>5</v>
      </c>
      <c r="G7" s="17" t="s">
        <v>104</v>
      </c>
      <c r="H7" s="18"/>
      <c r="I7" s="48"/>
      <c r="J7" s="17"/>
      <c r="K7" s="18"/>
      <c r="L7" s="17"/>
      <c r="M7" s="19"/>
      <c r="N7" s="20" t="s">
        <v>152</v>
      </c>
      <c r="O7" s="21"/>
    </row>
    <row r="8" spans="1:15" s="22" customFormat="1" ht="15">
      <c r="A8" s="17" t="s">
        <v>158</v>
      </c>
      <c r="B8" s="18">
        <v>6</v>
      </c>
      <c r="C8" s="48">
        <v>6</v>
      </c>
      <c r="D8" s="17"/>
      <c r="E8" s="18">
        <v>14</v>
      </c>
      <c r="F8" s="48">
        <v>14</v>
      </c>
      <c r="G8" s="17"/>
      <c r="H8" s="18">
        <v>3</v>
      </c>
      <c r="I8" s="48">
        <v>3</v>
      </c>
      <c r="J8" s="17"/>
      <c r="K8" s="18"/>
      <c r="L8" s="17"/>
      <c r="M8" s="19"/>
      <c r="N8" s="20" t="s">
        <v>152</v>
      </c>
      <c r="O8" s="21" t="s">
        <v>159</v>
      </c>
    </row>
    <row r="9" spans="1:15" s="22" customFormat="1" ht="15">
      <c r="A9" s="17" t="s">
        <v>21</v>
      </c>
      <c r="B9" s="18">
        <v>8</v>
      </c>
      <c r="C9" s="48">
        <v>8</v>
      </c>
      <c r="D9" s="17"/>
      <c r="E9" s="18">
        <v>4</v>
      </c>
      <c r="F9" s="48">
        <v>4</v>
      </c>
      <c r="G9" s="17"/>
      <c r="H9" s="18">
        <v>5</v>
      </c>
      <c r="I9" s="48">
        <v>5</v>
      </c>
      <c r="J9" s="17"/>
      <c r="K9" s="18"/>
      <c r="L9" s="17"/>
      <c r="M9" s="21"/>
      <c r="N9" s="19" t="s">
        <v>152</v>
      </c>
      <c r="O9" s="67" t="s">
        <v>59</v>
      </c>
    </row>
    <row r="10" spans="1:15" s="22" customFormat="1" ht="15">
      <c r="A10" s="17" t="s">
        <v>238</v>
      </c>
      <c r="B10" s="18"/>
      <c r="C10" s="48"/>
      <c r="D10" s="17"/>
      <c r="E10" s="18">
        <v>2</v>
      </c>
      <c r="F10" s="171">
        <v>2</v>
      </c>
      <c r="G10" s="17" t="s">
        <v>102</v>
      </c>
      <c r="H10" s="18"/>
      <c r="I10" s="48"/>
      <c r="J10" s="17"/>
      <c r="K10" s="18"/>
      <c r="L10" s="17"/>
      <c r="M10" s="21"/>
      <c r="N10" s="19"/>
      <c r="O10" s="67" t="s">
        <v>239</v>
      </c>
    </row>
    <row r="11" spans="1:15" s="22" customFormat="1" ht="15">
      <c r="A11" s="17" t="s">
        <v>244</v>
      </c>
      <c r="B11" s="18"/>
      <c r="C11" s="48"/>
      <c r="D11" s="17"/>
      <c r="E11" s="18">
        <v>2</v>
      </c>
      <c r="F11" s="171">
        <v>2</v>
      </c>
      <c r="G11" s="17" t="s">
        <v>102</v>
      </c>
      <c r="H11" s="18"/>
      <c r="I11" s="48"/>
      <c r="J11" s="17"/>
      <c r="K11" s="18"/>
      <c r="L11" s="17"/>
      <c r="M11" s="21"/>
      <c r="N11" s="19"/>
      <c r="O11" s="67" t="s">
        <v>246</v>
      </c>
    </row>
    <row r="12" spans="1:15" s="22" customFormat="1" ht="15">
      <c r="A12" s="17" t="s">
        <v>245</v>
      </c>
      <c r="B12" s="18"/>
      <c r="C12" s="48"/>
      <c r="D12" s="17"/>
      <c r="E12" s="18"/>
      <c r="F12" s="48"/>
      <c r="G12" s="17"/>
      <c r="H12" s="18"/>
      <c r="I12" s="48"/>
      <c r="J12" s="17"/>
      <c r="K12" s="18"/>
      <c r="L12" s="17"/>
      <c r="M12" s="21"/>
      <c r="N12" s="19"/>
      <c r="O12" s="67" t="s">
        <v>247</v>
      </c>
    </row>
    <row r="13" spans="1:15" s="22" customFormat="1" ht="15">
      <c r="A13" s="17" t="s">
        <v>240</v>
      </c>
      <c r="B13" s="18"/>
      <c r="C13" s="48"/>
      <c r="D13" s="17"/>
      <c r="E13" s="18"/>
      <c r="F13" s="48"/>
      <c r="G13" s="17"/>
      <c r="H13" s="18"/>
      <c r="I13" s="48"/>
      <c r="J13" s="17"/>
      <c r="K13" s="18"/>
      <c r="L13" s="17"/>
      <c r="M13" s="21"/>
      <c r="N13" s="19"/>
      <c r="O13" s="67"/>
    </row>
    <row r="14" spans="1:15" s="22" customFormat="1" ht="15">
      <c r="A14" s="17" t="s">
        <v>241</v>
      </c>
      <c r="B14" s="18"/>
      <c r="C14" s="48"/>
      <c r="D14" s="17"/>
      <c r="E14" s="18"/>
      <c r="F14" s="48"/>
      <c r="G14" s="17"/>
      <c r="H14" s="18"/>
      <c r="I14" s="48"/>
      <c r="J14" s="17"/>
      <c r="K14" s="18"/>
      <c r="L14" s="17"/>
      <c r="M14" s="21"/>
      <c r="N14" s="19"/>
      <c r="O14" s="67"/>
    </row>
    <row r="15" spans="1:15" s="22" customFormat="1" ht="15">
      <c r="A15" s="17" t="s">
        <v>242</v>
      </c>
      <c r="B15" s="18"/>
      <c r="C15" s="48"/>
      <c r="D15" s="17"/>
      <c r="E15" s="18"/>
      <c r="F15" s="48"/>
      <c r="G15" s="17"/>
      <c r="H15" s="18"/>
      <c r="I15" s="48"/>
      <c r="J15" s="17"/>
      <c r="K15" s="18"/>
      <c r="L15" s="17"/>
      <c r="M15" s="21"/>
      <c r="N15" s="19"/>
      <c r="O15" s="67"/>
    </row>
    <row r="16" spans="1:15" s="22" customFormat="1" ht="15">
      <c r="A16" s="17" t="s">
        <v>243</v>
      </c>
      <c r="B16" s="18"/>
      <c r="C16" s="48"/>
      <c r="D16" s="17"/>
      <c r="E16" s="18"/>
      <c r="F16" s="48"/>
      <c r="G16" s="17"/>
      <c r="H16" s="18"/>
      <c r="I16" s="48"/>
      <c r="J16" s="17"/>
      <c r="K16" s="18"/>
      <c r="L16" s="17"/>
      <c r="M16" s="21"/>
      <c r="N16" s="19"/>
      <c r="O16" s="67"/>
    </row>
    <row r="17" spans="1:15" s="22" customFormat="1" ht="15">
      <c r="A17" s="17"/>
      <c r="B17" s="18"/>
      <c r="C17" s="48"/>
      <c r="D17" s="17"/>
      <c r="E17" s="18"/>
      <c r="F17" s="48"/>
      <c r="G17" s="17"/>
      <c r="H17" s="18"/>
      <c r="I17" s="48"/>
      <c r="J17" s="17"/>
      <c r="K17" s="18"/>
      <c r="L17" s="17"/>
      <c r="M17" s="21"/>
      <c r="N17" s="19"/>
      <c r="O17" s="67"/>
    </row>
    <row r="18" spans="1:15" s="22" customFormat="1" ht="15">
      <c r="A18" s="17"/>
      <c r="B18" s="18"/>
      <c r="C18" s="48"/>
      <c r="D18" s="17"/>
      <c r="E18" s="18"/>
      <c r="F18" s="48"/>
      <c r="G18" s="17"/>
      <c r="H18" s="18"/>
      <c r="I18" s="48"/>
      <c r="J18" s="17"/>
      <c r="K18" s="18"/>
      <c r="L18" s="17"/>
      <c r="M18" s="21"/>
      <c r="N18" s="19"/>
      <c r="O18" s="67"/>
    </row>
    <row r="19" spans="1:15" s="30" customFormat="1" ht="15.75" thickBot="1">
      <c r="A19" s="28"/>
      <c r="B19" s="29"/>
      <c r="C19" s="157"/>
      <c r="D19" s="28"/>
      <c r="E19" s="29"/>
      <c r="F19" s="157"/>
      <c r="G19" s="28"/>
      <c r="H19" s="29"/>
      <c r="I19" s="157"/>
      <c r="J19" s="28"/>
      <c r="K19" s="29"/>
      <c r="L19" s="28"/>
      <c r="M19" s="165"/>
      <c r="N19" s="166"/>
      <c r="O19" s="31"/>
    </row>
    <row r="20" spans="1:15" ht="15.75" thickTop="1">
      <c r="A20" s="57" t="s">
        <v>101</v>
      </c>
      <c r="B20" s="58">
        <f>SUM(B4:B9)</f>
        <v>20.5</v>
      </c>
      <c r="C20" s="153">
        <f>SUM(C4:C9)</f>
        <v>20.5</v>
      </c>
      <c r="E20" s="58">
        <f>SUM(E4:E11)</f>
        <v>29.5</v>
      </c>
      <c r="F20" s="153">
        <f>SUM(F4:F11)</f>
        <v>29.5</v>
      </c>
      <c r="H20" s="58">
        <f>SUM(H4:H9)</f>
        <v>10</v>
      </c>
      <c r="I20" s="153">
        <f>SUM(I4:I9)</f>
        <v>10</v>
      </c>
      <c r="K20" s="58">
        <f>E20*B22</f>
        <v>8.85</v>
      </c>
      <c r="L20" s="57">
        <f>H20*B22</f>
        <v>3</v>
      </c>
      <c r="M20" s="60">
        <f>(E20+H20)*B23</f>
        <v>11.85</v>
      </c>
      <c r="O20" s="71" t="s">
        <v>153</v>
      </c>
    </row>
    <row r="22" spans="1:15">
      <c r="A22" s="57" t="s">
        <v>38</v>
      </c>
      <c r="B22" s="58">
        <v>0.3</v>
      </c>
    </row>
    <row r="23" spans="1:15">
      <c r="A23" s="57" t="s">
        <v>99</v>
      </c>
      <c r="B23"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2013-08-23T19:24:28Z</dcterms:modified>
</cp:coreProperties>
</file>