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37" i="16" s="1"/>
  <c r="D4" i="4" s="1"/>
  <c r="B35" i="10"/>
  <c r="C35" i="10"/>
  <c r="E35" i="10"/>
  <c r="K35" i="10"/>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s="1"/>
  <c r="B11" i="20"/>
  <c r="E11" i="19"/>
  <c r="K11" i="19"/>
  <c r="F11" i="4" s="1"/>
  <c r="H11" i="19"/>
  <c r="M11" i="19" s="1"/>
  <c r="H11" i="4" s="1"/>
  <c r="I11" i="19"/>
  <c r="E11" i="4"/>
  <c r="F11" i="19"/>
  <c r="D11" i="4"/>
  <c r="C11" i="19"/>
  <c r="C11" i="4"/>
  <c r="B11" i="19"/>
  <c r="H37" i="16"/>
  <c r="L37" i="16" s="1"/>
  <c r="G4" i="4" s="1"/>
  <c r="L35" i="10"/>
  <c r="G10" i="4"/>
  <c r="H10" i="18"/>
  <c r="L10" i="18"/>
  <c r="G12" i="4" s="1"/>
  <c r="C37" i="16"/>
  <c r="C4" i="4" s="1"/>
  <c r="C10" i="4"/>
  <c r="C10" i="18"/>
  <c r="C12" i="4"/>
  <c r="E37" i="16"/>
  <c r="M37" i="16"/>
  <c r="H4" i="4" s="1"/>
  <c r="K37" i="16"/>
  <c r="F4" i="4" s="1"/>
  <c r="I37" i="16"/>
  <c r="E4" i="4" s="1"/>
  <c r="B37" i="16"/>
  <c r="E10" i="18"/>
  <c r="K10" i="18"/>
  <c r="F12" i="4" s="1"/>
  <c r="E10" i="4"/>
  <c r="D10" i="4"/>
  <c r="I26" i="5"/>
  <c r="E9" i="4" s="1"/>
  <c r="F26" i="5"/>
  <c r="D9" i="4" s="1"/>
  <c r="C26" i="5"/>
  <c r="C9" i="4" s="1"/>
  <c r="F13" i="7"/>
  <c r="D5" i="4" s="1"/>
  <c r="C13" i="7"/>
  <c r="C5" i="4" s="1"/>
  <c r="I10" i="11"/>
  <c r="E13" i="4" s="1"/>
  <c r="F10" i="11"/>
  <c r="D13" i="4" s="1"/>
  <c r="C10" i="11"/>
  <c r="C13" i="4" s="1"/>
  <c r="I10" i="18"/>
  <c r="F10" i="18"/>
  <c r="D12" i="4"/>
  <c r="B10" i="18"/>
  <c r="I9" i="9"/>
  <c r="E7" i="4" s="1"/>
  <c r="F9" i="9"/>
  <c r="D7" i="4" s="1"/>
  <c r="C9" i="9"/>
  <c r="C7" i="4" s="1"/>
  <c r="E9" i="8"/>
  <c r="K9" i="8" s="1"/>
  <c r="F6" i="4" s="1"/>
  <c r="H9" i="8"/>
  <c r="L9" i="8"/>
  <c r="G6" i="4" s="1"/>
  <c r="I9" i="8"/>
  <c r="E6" i="4" s="1"/>
  <c r="F9" i="8"/>
  <c r="D6" i="4" s="1"/>
  <c r="C9" i="8"/>
  <c r="C6" i="4" s="1"/>
  <c r="I13" i="7"/>
  <c r="E5" i="4" s="1"/>
  <c r="I13" i="6"/>
  <c r="E8" i="4" s="1"/>
  <c r="F13" i="6"/>
  <c r="D8" i="4" s="1"/>
  <c r="C13" i="6"/>
  <c r="C8" i="4" s="1"/>
  <c r="E26" i="5"/>
  <c r="K26" i="5" s="1"/>
  <c r="F9" i="4" s="1"/>
  <c r="H26" i="5"/>
  <c r="M26" i="5"/>
  <c r="H9" i="4" s="1"/>
  <c r="H10" i="11"/>
  <c r="L10" i="11" s="1"/>
  <c r="G13" i="4" s="1"/>
  <c r="E10" i="11"/>
  <c r="M10" i="11"/>
  <c r="H13" i="4" s="1"/>
  <c r="B10" i="11"/>
  <c r="E9" i="9"/>
  <c r="K9" i="9"/>
  <c r="F7" i="4" s="1"/>
  <c r="H9" i="9"/>
  <c r="M9" i="9" s="1"/>
  <c r="H7" i="4" s="1"/>
  <c r="B9" i="9"/>
  <c r="B9" i="8"/>
  <c r="B13" i="7"/>
  <c r="H13" i="7"/>
  <c r="L13" i="7" s="1"/>
  <c r="G5" i="4" s="1"/>
  <c r="E13" i="7"/>
  <c r="M13" i="7"/>
  <c r="H5" i="4" s="1"/>
  <c r="K13" i="7"/>
  <c r="F5" i="4" s="1"/>
  <c r="H13" i="6"/>
  <c r="L13" i="6" s="1"/>
  <c r="G8" i="4" s="1"/>
  <c r="E13" i="6"/>
  <c r="M13" i="6"/>
  <c r="H8" i="4" s="1"/>
  <c r="B13" i="6"/>
  <c r="B26" i="5"/>
  <c r="K13" i="6"/>
  <c r="F8" i="4" s="1"/>
  <c r="L9" i="9"/>
  <c r="G7" i="4" s="1"/>
  <c r="M35" i="10"/>
  <c r="H10" i="4" s="1"/>
  <c r="F13" i="4"/>
  <c r="K10" i="11"/>
  <c r="M9" i="8"/>
  <c r="H6" i="4" s="1"/>
  <c r="M11" i="20"/>
  <c r="H17" i="4" s="1"/>
  <c r="E12" i="4"/>
  <c r="L26" i="5"/>
  <c r="G9" i="4"/>
  <c r="M10" i="18"/>
  <c r="H12" i="4"/>
  <c r="F22" i="4" l="1"/>
  <c r="F24" i="4" s="1"/>
  <c r="C22" i="4"/>
  <c r="C24" i="4" s="1"/>
  <c r="C25" i="4" s="1"/>
  <c r="E22" i="4"/>
  <c r="E24" i="4" s="1"/>
  <c r="E25" i="4" s="1"/>
  <c r="H22" i="4"/>
  <c r="D22" i="4"/>
  <c r="D24" i="4" s="1"/>
  <c r="D25" i="4" s="1"/>
  <c r="F25" i="4" s="1"/>
  <c r="L11" i="19"/>
  <c r="G11" i="4" s="1"/>
  <c r="G22" i="4" s="1"/>
  <c r="G24" i="4" s="1"/>
  <c r="G25" i="4" l="1"/>
</calcChain>
</file>

<file path=xl/sharedStrings.xml><?xml version="1.0" encoding="utf-8"?>
<sst xmlns="http://schemas.openxmlformats.org/spreadsheetml/2006/main" count="645" uniqueCount="265">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</sst>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theme="1"/>
      <name val="Arial"/>
      <family val="2"/>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90" zoomScaleNormal="90" workbookViewId="0">
      <pane xSplit="1" ySplit="2" topLeftCell="B13"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260</v>
      </c>
      <c r="I1" s="81"/>
    </row>
    <row r="2" spans="1:9" s="14" customFormat="1" ht="13.9" x14ac:dyDescent="0.25">
      <c r="A2" s="14" t="s">
        <v>4</v>
      </c>
      <c r="B2" s="14" t="s">
        <v>89</v>
      </c>
      <c r="C2" s="14" t="s">
        <v>5</v>
      </c>
      <c r="D2" s="14" t="s">
        <v>6</v>
      </c>
      <c r="E2" s="14" t="s">
        <v>7</v>
      </c>
      <c r="F2" s="14" t="s">
        <v>61</v>
      </c>
      <c r="G2" s="14" t="s">
        <v>8</v>
      </c>
      <c r="H2" s="14" t="s">
        <v>88</v>
      </c>
      <c r="I2" s="178"/>
    </row>
    <row r="3" spans="1:9" s="33" customFormat="1" ht="13.9" x14ac:dyDescent="0.25">
      <c r="B3" s="24"/>
      <c r="I3" s="23"/>
    </row>
    <row r="4" spans="1:9" s="33" customFormat="1" ht="13.9" x14ac:dyDescent="0.25">
      <c r="A4" s="33" t="s">
        <v>103</v>
      </c>
      <c r="B4" s="24" t="s">
        <v>100</v>
      </c>
      <c r="C4" s="99">
        <f>ShopWidget!C37</f>
        <v>11</v>
      </c>
      <c r="D4" s="99">
        <f>ShopWidget!F37</f>
        <v>7</v>
      </c>
      <c r="E4" s="99">
        <f>ShopWidget!I37</f>
        <v>16.600000000000001</v>
      </c>
      <c r="F4" s="99">
        <f>ShopWidget!K37</f>
        <v>20.25</v>
      </c>
      <c r="G4" s="99">
        <f>ShopWidget!L37</f>
        <v>10.98</v>
      </c>
      <c r="H4" s="99">
        <f>ShopWidget!M37</f>
        <v>31.229999999999997</v>
      </c>
      <c r="I4" s="23" t="s">
        <v>107</v>
      </c>
    </row>
    <row r="5" spans="1:9" s="33" customFormat="1" ht="13.9" x14ac:dyDescent="0.25">
      <c r="A5" s="33" t="s">
        <v>137</v>
      </c>
      <c r="B5" s="24" t="s">
        <v>100</v>
      </c>
      <c r="C5" s="99">
        <f>'Saved Items'!C13</f>
        <v>6</v>
      </c>
      <c r="D5" s="99">
        <f>'Saved Items'!F13</f>
        <v>1</v>
      </c>
      <c r="E5" s="99">
        <f>'Saved Items'!I13</f>
        <v>2.5</v>
      </c>
      <c r="F5" s="99">
        <f>'Saved Items'!K13</f>
        <v>0.98999999999999988</v>
      </c>
      <c r="G5" s="99">
        <f>'Saved Items'!L13</f>
        <v>2.19</v>
      </c>
      <c r="H5" s="99">
        <f>'Saved Items'!M13</f>
        <v>3.1799999999999997</v>
      </c>
      <c r="I5" s="23"/>
    </row>
    <row r="6" spans="1:9" s="33" customFormat="1" ht="13.9" x14ac:dyDescent="0.25">
      <c r="A6" s="33" t="s">
        <v>0</v>
      </c>
      <c r="B6" s="24" t="s">
        <v>100</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100</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120</v>
      </c>
      <c r="B8" s="24" t="s">
        <v>100</v>
      </c>
      <c r="C8" s="99">
        <f>'Share Cart'!C13</f>
        <v>4.3</v>
      </c>
      <c r="D8" s="99">
        <f>'Share Cart'!F13</f>
        <v>4.4000000000000004</v>
      </c>
      <c r="E8" s="99">
        <f>'Share Cart'!I13</f>
        <v>6.6</v>
      </c>
      <c r="F8" s="99">
        <f>'Share Cart'!K13</f>
        <v>1.32</v>
      </c>
      <c r="G8" s="99">
        <f>'Share Cart'!L13</f>
        <v>1.9799999999999998</v>
      </c>
      <c r="H8" s="99">
        <f>'Share Cart'!M13</f>
        <v>3.3</v>
      </c>
      <c r="I8" s="23"/>
    </row>
    <row r="9" spans="1:9" s="33" customFormat="1" ht="13.9" x14ac:dyDescent="0.25">
      <c r="A9" s="33" t="s">
        <v>2</v>
      </c>
      <c r="B9" s="24" t="s">
        <v>100</v>
      </c>
      <c r="C9" s="99">
        <f>'Active Cart'!C26</f>
        <v>10.4</v>
      </c>
      <c r="D9" s="99">
        <f>'Active Cart'!F26</f>
        <v>19.600000000000001</v>
      </c>
      <c r="E9" s="99">
        <f>'Active Cart'!I26</f>
        <v>18.700000000000003</v>
      </c>
      <c r="F9" s="99">
        <f>'Active Cart'!K26</f>
        <v>6.48</v>
      </c>
      <c r="G9" s="99">
        <f>'Active Cart'!L26</f>
        <v>8.25</v>
      </c>
      <c r="H9" s="99">
        <f>'Active Cart'!M26</f>
        <v>14.73</v>
      </c>
      <c r="I9" s="23"/>
    </row>
    <row r="10" spans="1:9" s="33" customFormat="1" ht="13.9" x14ac:dyDescent="0.25">
      <c r="A10" s="33" t="s">
        <v>152</v>
      </c>
      <c r="B10" s="24" t="s">
        <v>100</v>
      </c>
      <c r="C10" s="99">
        <f>Checkout!C35</f>
        <v>20.5</v>
      </c>
      <c r="D10" s="99">
        <f>Checkout!F35</f>
        <v>27.2</v>
      </c>
      <c r="E10" s="99">
        <f>Checkout!I35</f>
        <v>32</v>
      </c>
      <c r="F10" s="99">
        <f>Checkout!K35</f>
        <v>8.91</v>
      </c>
      <c r="G10" s="99">
        <f>Checkout!L35</f>
        <v>9.6</v>
      </c>
      <c r="H10" s="99">
        <f>Checkout!M35</f>
        <v>18.510000000000002</v>
      </c>
      <c r="I10" s="23"/>
    </row>
    <row r="11" spans="1:9" s="33" customFormat="1" ht="13.9" x14ac:dyDescent="0.25">
      <c r="A11" s="33" t="s">
        <v>11</v>
      </c>
      <c r="B11" s="24" t="s">
        <v>111</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111</v>
      </c>
      <c r="C12" s="99">
        <f>Avante!C10</f>
        <v>10</v>
      </c>
      <c r="D12" s="99">
        <f>Avante!F10</f>
        <v>16</v>
      </c>
      <c r="E12" s="99">
        <f>Avante!H10</f>
        <v>3</v>
      </c>
      <c r="F12" s="99">
        <f>Avante!K10</f>
        <v>4.8</v>
      </c>
      <c r="G12" s="99">
        <f>Avante!L10</f>
        <v>0.89999999999999991</v>
      </c>
      <c r="H12" s="99">
        <f>Avante!M10</f>
        <v>5.7</v>
      </c>
      <c r="I12" s="23"/>
    </row>
    <row r="13" spans="1:9" s="33" customFormat="1" ht="13.9" x14ac:dyDescent="0.25">
      <c r="A13" s="33" t="s">
        <v>55</v>
      </c>
      <c r="B13" s="24" t="s">
        <v>111</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162</v>
      </c>
      <c r="B14" s="24"/>
      <c r="C14" s="99">
        <v>0</v>
      </c>
      <c r="D14" s="99">
        <v>0</v>
      </c>
      <c r="E14" s="99">
        <v>1</v>
      </c>
      <c r="F14" s="99">
        <v>0</v>
      </c>
      <c r="G14" s="99">
        <v>0</v>
      </c>
      <c r="H14" s="99">
        <v>0</v>
      </c>
      <c r="I14" s="23" t="s">
        <v>161</v>
      </c>
    </row>
    <row r="15" spans="1:9" s="33" customFormat="1" ht="27.6" x14ac:dyDescent="0.25">
      <c r="A15" s="33" t="s">
        <v>13</v>
      </c>
      <c r="B15" s="24"/>
      <c r="C15" s="99">
        <v>0</v>
      </c>
      <c r="D15" s="99">
        <v>0</v>
      </c>
      <c r="E15" s="99">
        <v>0</v>
      </c>
      <c r="F15" s="99">
        <v>0</v>
      </c>
      <c r="G15" s="99">
        <v>0</v>
      </c>
      <c r="H15" s="99">
        <v>0</v>
      </c>
      <c r="I15" s="23" t="s">
        <v>163</v>
      </c>
    </row>
    <row r="16" spans="1:9" s="100" customFormat="1" ht="41.45" x14ac:dyDescent="0.25">
      <c r="A16" s="33" t="s">
        <v>16</v>
      </c>
      <c r="B16" s="24"/>
      <c r="C16" s="99">
        <v>8</v>
      </c>
      <c r="D16" s="99">
        <v>4</v>
      </c>
      <c r="E16" s="99">
        <v>8</v>
      </c>
      <c r="F16" s="99">
        <v>3</v>
      </c>
      <c r="G16" s="99">
        <v>3</v>
      </c>
      <c r="H16" s="99">
        <v>3</v>
      </c>
      <c r="I16" s="23" t="s">
        <v>164</v>
      </c>
    </row>
    <row r="17" spans="1:9" s="100" customFormat="1" ht="13.9" x14ac:dyDescent="0.25">
      <c r="A17" s="100" t="s">
        <v>12</v>
      </c>
      <c r="B17" s="169" t="s">
        <v>111</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111</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170</v>
      </c>
    </row>
    <row r="20" spans="1:9" s="100" customFormat="1" ht="55.15" x14ac:dyDescent="0.25">
      <c r="A20" s="100" t="s">
        <v>14</v>
      </c>
      <c r="B20" s="101"/>
      <c r="C20" s="103">
        <v>3</v>
      </c>
      <c r="D20" s="103">
        <v>4</v>
      </c>
      <c r="E20" s="103">
        <v>4</v>
      </c>
      <c r="F20" s="103">
        <v>2</v>
      </c>
      <c r="G20" s="103">
        <v>2</v>
      </c>
      <c r="H20" s="103">
        <v>2</v>
      </c>
      <c r="I20" s="102" t="s">
        <v>171</v>
      </c>
    </row>
    <row r="21" spans="1:9" s="100" customFormat="1" ht="13.9" x14ac:dyDescent="0.25">
      <c r="B21" s="101"/>
      <c r="C21" s="103"/>
      <c r="D21" s="103"/>
      <c r="E21" s="103"/>
      <c r="F21" s="103"/>
      <c r="G21" s="103"/>
      <c r="H21" s="103"/>
      <c r="I21" s="102"/>
    </row>
    <row r="22" spans="1:9" ht="13.9" x14ac:dyDescent="0.25">
      <c r="A22" s="34" t="s">
        <v>18</v>
      </c>
      <c r="C22" s="105">
        <f t="shared" ref="C22:H22" si="0">SUM(C4:C21)</f>
        <v>117.7</v>
      </c>
      <c r="D22" s="105">
        <f t="shared" si="0"/>
        <v>125.5</v>
      </c>
      <c r="E22" s="105">
        <f t="shared" si="0"/>
        <v>126.1</v>
      </c>
      <c r="F22" s="105">
        <f t="shared" si="0"/>
        <v>62.14</v>
      </c>
      <c r="G22" s="105">
        <f t="shared" si="0"/>
        <v>50.86</v>
      </c>
      <c r="H22" s="105">
        <f t="shared" si="0"/>
        <v>106.00000000000001</v>
      </c>
    </row>
    <row r="23" spans="1:9" ht="13.9" x14ac:dyDescent="0.25">
      <c r="C23" s="105">
        <v>2</v>
      </c>
      <c r="D23" s="105">
        <v>2.4</v>
      </c>
      <c r="E23" s="105">
        <v>1.6</v>
      </c>
      <c r="F23" s="105">
        <v>2.4</v>
      </c>
      <c r="G23" s="105">
        <v>1.6</v>
      </c>
      <c r="H23" s="106" t="s">
        <v>67</v>
      </c>
    </row>
    <row r="24" spans="1:9" ht="13.9" x14ac:dyDescent="0.25">
      <c r="A24" s="34" t="s">
        <v>17</v>
      </c>
      <c r="C24" s="105">
        <f>(((C22/C23)+0.49)/5)</f>
        <v>11.868</v>
      </c>
      <c r="D24" s="105">
        <f>(((D22/D23)+0.49)/5)</f>
        <v>10.556333333333335</v>
      </c>
      <c r="E24" s="105">
        <f>(((E22/E23)+0.49)/5)</f>
        <v>15.860499999999996</v>
      </c>
      <c r="F24" s="105">
        <f>(((F22/F23)+0.49)/5)</f>
        <v>5.2763333333333335</v>
      </c>
      <c r="G24" s="105">
        <f>(((G22/G23)+0.49)/5)</f>
        <v>6.4554999999999989</v>
      </c>
      <c r="H24" s="107" t="s">
        <v>68</v>
      </c>
    </row>
    <row r="25" spans="1:9" ht="13.9" x14ac:dyDescent="0.25">
      <c r="A25" s="34" t="s">
        <v>19</v>
      </c>
      <c r="C25" s="108">
        <f ca="1">TODAY()+(C24*7)</f>
        <v>41619.076000000001</v>
      </c>
      <c r="D25" s="108">
        <f ca="1">TODAY()+(D24*7)</f>
        <v>41609.89433333333</v>
      </c>
      <c r="E25" s="108">
        <f ca="1">TODAY()+(E24*7)</f>
        <v>41647.023500000003</v>
      </c>
      <c r="F25" s="108">
        <f ca="1">D25+(F24*7)</f>
        <v>41646.828666666661</v>
      </c>
      <c r="G25" s="108">
        <f ca="1">E25+(G24*7)</f>
        <v>41692.212</v>
      </c>
      <c r="H25" s="109" t="s">
        <v>66</v>
      </c>
    </row>
    <row r="27" spans="1:9" ht="13.9" x14ac:dyDescent="0.25">
      <c r="A27" s="34" t="s">
        <v>121</v>
      </c>
      <c r="C27" s="108">
        <v>41612</v>
      </c>
      <c r="D27" s="108">
        <v>41605</v>
      </c>
      <c r="E27" s="108">
        <v>41642</v>
      </c>
      <c r="F27" s="108">
        <v>41642</v>
      </c>
      <c r="G27" s="108">
        <v>41688</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7"/>
  <sheetViews>
    <sheetView workbookViewId="0">
      <selection activeCell="G13" sqref="G13"/>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183" t="s">
        <v>5</v>
      </c>
      <c r="C1" s="184"/>
      <c r="D1" s="185"/>
      <c r="E1" s="183" t="s">
        <v>6</v>
      </c>
      <c r="F1" s="184"/>
      <c r="G1" s="185"/>
      <c r="H1" s="183" t="s">
        <v>7</v>
      </c>
      <c r="I1" s="184"/>
      <c r="J1" s="185"/>
      <c r="K1" s="183" t="s">
        <v>97</v>
      </c>
      <c r="L1" s="185"/>
      <c r="M1" s="2" t="s">
        <v>98</v>
      </c>
      <c r="N1" s="2"/>
      <c r="O1" s="3" t="s">
        <v>90</v>
      </c>
    </row>
    <row r="2" spans="1:15" s="4" customFormat="1" ht="13.9"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3.9"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3.9"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3.9" x14ac:dyDescent="0.25">
      <c r="A7" s="80" t="s">
        <v>25</v>
      </c>
      <c r="B7" s="13">
        <v>4</v>
      </c>
      <c r="C7" s="48">
        <v>4</v>
      </c>
      <c r="D7" s="17" t="s">
        <v>114</v>
      </c>
      <c r="E7" s="18">
        <v>8</v>
      </c>
      <c r="F7" s="48">
        <v>8</v>
      </c>
      <c r="G7" s="17" t="s">
        <v>104</v>
      </c>
      <c r="H7" s="18"/>
      <c r="I7" s="48"/>
      <c r="J7" s="17"/>
      <c r="K7" s="13"/>
      <c r="L7" s="12"/>
      <c r="M7" s="15"/>
      <c r="N7" s="14" t="s">
        <v>149</v>
      </c>
      <c r="O7" s="81" t="s">
        <v>240</v>
      </c>
    </row>
    <row r="8" spans="1:15" s="16" customFormat="1" ht="13.9" x14ac:dyDescent="0.25">
      <c r="A8" s="80"/>
      <c r="B8" s="13"/>
      <c r="C8" s="48"/>
      <c r="D8" s="17"/>
      <c r="E8" s="18"/>
      <c r="F8" s="48"/>
      <c r="G8" s="17"/>
      <c r="H8" s="18"/>
      <c r="I8" s="48"/>
      <c r="J8" s="17"/>
      <c r="K8" s="13"/>
      <c r="L8" s="12"/>
      <c r="M8" s="15"/>
      <c r="N8" s="14"/>
      <c r="O8" s="15"/>
    </row>
    <row r="9" spans="1:15" s="88" customFormat="1" ht="14.45" thickBot="1" x14ac:dyDescent="0.3">
      <c r="A9" s="83"/>
      <c r="B9" s="84"/>
      <c r="C9" s="52"/>
      <c r="D9" s="50"/>
      <c r="E9" s="51"/>
      <c r="F9" s="52"/>
      <c r="G9" s="50"/>
      <c r="H9" s="51"/>
      <c r="I9" s="52"/>
      <c r="J9" s="50"/>
      <c r="K9" s="84"/>
      <c r="L9" s="85"/>
      <c r="M9" s="86"/>
      <c r="N9" s="87"/>
      <c r="O9" s="86"/>
    </row>
    <row r="10" spans="1:15" ht="14.45" thickTop="1" x14ac:dyDescent="0.25">
      <c r="A10" s="89" t="s">
        <v>101</v>
      </c>
      <c r="B10" s="25">
        <f>SUM(B4:B9)</f>
        <v>10</v>
      </c>
      <c r="C10" s="167">
        <f>SUM(C4:C9)</f>
        <v>10</v>
      </c>
      <c r="E10" s="25">
        <f>SUM(E4:E9)</f>
        <v>16</v>
      </c>
      <c r="F10" s="167">
        <f>SUM(F4:F9)</f>
        <v>16</v>
      </c>
      <c r="H10" s="25">
        <f>SUM(H4:H9)</f>
        <v>3</v>
      </c>
      <c r="I10" s="167">
        <f>SUM(I4:I9)</f>
        <v>3</v>
      </c>
      <c r="K10" s="25">
        <f>E10*B12</f>
        <v>4.8</v>
      </c>
      <c r="L10" s="24">
        <f>H10*B12</f>
        <v>0.89999999999999991</v>
      </c>
      <c r="M10" s="26">
        <f>(E10+H10)*B13</f>
        <v>5.7</v>
      </c>
      <c r="O10" s="26" t="s">
        <v>150</v>
      </c>
    </row>
    <row r="12" spans="1:15" ht="13.9" x14ac:dyDescent="0.25">
      <c r="A12" s="89" t="s">
        <v>38</v>
      </c>
      <c r="B12" s="25">
        <v>0.3</v>
      </c>
    </row>
    <row r="13" spans="1:15" ht="13.9" x14ac:dyDescent="0.25">
      <c r="A13" s="89" t="s">
        <v>99</v>
      </c>
      <c r="B13" s="25">
        <v>0.3</v>
      </c>
    </row>
    <row r="14" spans="1:15" ht="13.9" x14ac:dyDescent="0.25">
      <c r="O14" s="90" t="s">
        <v>154</v>
      </c>
    </row>
    <row r="15" spans="1:15" ht="13.9" x14ac:dyDescent="0.25">
      <c r="O15" s="90" t="s">
        <v>71</v>
      </c>
    </row>
    <row r="16" spans="1:15" ht="13.9" x14ac:dyDescent="0.25">
      <c r="O16" s="90" t="s">
        <v>72</v>
      </c>
    </row>
    <row r="17" spans="2:15" ht="13.9" x14ac:dyDescent="0.25">
      <c r="O17" s="90" t="s">
        <v>73</v>
      </c>
    </row>
    <row r="18" spans="2:15" ht="13.9" x14ac:dyDescent="0.25">
      <c r="O18" s="90" t="s">
        <v>74</v>
      </c>
    </row>
    <row r="19" spans="2:15" ht="13.9" x14ac:dyDescent="0.25">
      <c r="O19" s="90" t="s">
        <v>75</v>
      </c>
    </row>
    <row r="20" spans="2:15" ht="13.9" x14ac:dyDescent="0.25">
      <c r="O20" s="90" t="s">
        <v>76</v>
      </c>
    </row>
    <row r="21" spans="2:15" ht="13.9" x14ac:dyDescent="0.25">
      <c r="O21" s="91"/>
    </row>
    <row r="22" spans="2:15" ht="13.9" x14ac:dyDescent="0.25">
      <c r="O22" s="91" t="s">
        <v>145</v>
      </c>
    </row>
    <row r="23" spans="2:15" ht="13.9" x14ac:dyDescent="0.25">
      <c r="O23" s="91" t="s">
        <v>86</v>
      </c>
    </row>
    <row r="24" spans="2:15" ht="13.9" x14ac:dyDescent="0.25">
      <c r="O24" s="91" t="s">
        <v>87</v>
      </c>
    </row>
    <row r="25" spans="2:15" ht="13.9" x14ac:dyDescent="0.25">
      <c r="O25" s="91"/>
    </row>
    <row r="26" spans="2:15" ht="13.9" x14ac:dyDescent="0.25">
      <c r="B26" s="26"/>
      <c r="C26" s="92"/>
      <c r="D26" s="93"/>
      <c r="E26" s="95"/>
      <c r="F26" s="92"/>
      <c r="G26" s="93"/>
      <c r="H26" s="95"/>
      <c r="I26" s="96"/>
      <c r="O26" s="97" t="s">
        <v>146</v>
      </c>
    </row>
    <row r="27" spans="2:15" ht="13.9" x14ac:dyDescent="0.25">
      <c r="O27" s="97" t="s">
        <v>81</v>
      </c>
    </row>
    <row r="28" spans="2:15" x14ac:dyDescent="0.2">
      <c r="O28" s="97" t="s">
        <v>82</v>
      </c>
    </row>
    <row r="29" spans="2:15" x14ac:dyDescent="0.2">
      <c r="O29" s="97" t="s">
        <v>83</v>
      </c>
    </row>
    <row r="30" spans="2:15" x14ac:dyDescent="0.2">
      <c r="O30" s="97" t="s">
        <v>84</v>
      </c>
    </row>
    <row r="31" spans="2:15" x14ac:dyDescent="0.2">
      <c r="O31" s="97" t="s">
        <v>85</v>
      </c>
    </row>
    <row r="34" spans="15:15" x14ac:dyDescent="0.2">
      <c r="O34" s="98" t="s">
        <v>77</v>
      </c>
    </row>
    <row r="35" spans="15:15" x14ac:dyDescent="0.2">
      <c r="O35" s="98" t="s">
        <v>78</v>
      </c>
    </row>
    <row r="36" spans="15:15" x14ac:dyDescent="0.2">
      <c r="O36" s="98" t="s">
        <v>79</v>
      </c>
    </row>
    <row r="37" spans="15:15" x14ac:dyDescent="0.2">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56</v>
      </c>
      <c r="B4" s="18">
        <v>1</v>
      </c>
      <c r="C4" s="48">
        <v>1</v>
      </c>
      <c r="D4" s="17" t="s">
        <v>109</v>
      </c>
      <c r="E4" s="18">
        <v>1</v>
      </c>
      <c r="F4" s="48">
        <v>1</v>
      </c>
      <c r="G4" s="17"/>
      <c r="H4" s="18"/>
      <c r="I4" s="48"/>
      <c r="J4" s="17"/>
      <c r="K4" s="18"/>
      <c r="L4" s="17"/>
      <c r="M4" s="21"/>
      <c r="N4" s="21"/>
      <c r="O4" s="21"/>
    </row>
    <row r="5" spans="1:15" s="22" customFormat="1" ht="13.9" x14ac:dyDescent="0.25">
      <c r="A5" s="17" t="s">
        <v>58</v>
      </c>
      <c r="B5" s="18">
        <v>3</v>
      </c>
      <c r="C5" s="48">
        <v>3</v>
      </c>
      <c r="D5" s="17" t="s">
        <v>109</v>
      </c>
      <c r="E5" s="18">
        <v>2</v>
      </c>
      <c r="F5" s="48">
        <v>2</v>
      </c>
      <c r="G5" s="17"/>
      <c r="H5" s="18"/>
      <c r="I5" s="48"/>
      <c r="J5" s="17"/>
      <c r="K5" s="18"/>
      <c r="L5" s="17"/>
      <c r="M5" s="21"/>
      <c r="N5" s="21"/>
      <c r="O5" s="21"/>
    </row>
    <row r="6" spans="1:15" s="22" customFormat="1" ht="13.9" x14ac:dyDescent="0.25">
      <c r="A6" s="17" t="s">
        <v>57</v>
      </c>
      <c r="B6" s="18">
        <v>1</v>
      </c>
      <c r="C6" s="48">
        <v>1</v>
      </c>
      <c r="D6" s="17" t="s">
        <v>109</v>
      </c>
      <c r="E6" s="18">
        <v>1.5</v>
      </c>
      <c r="F6" s="48">
        <v>0</v>
      </c>
      <c r="G6" s="17" t="s">
        <v>105</v>
      </c>
      <c r="H6" s="18"/>
      <c r="I6" s="48"/>
      <c r="J6" s="17"/>
      <c r="K6" s="18"/>
      <c r="L6" s="17"/>
      <c r="M6" s="21"/>
      <c r="N6" s="21"/>
      <c r="O6" s="21" t="s">
        <v>263</v>
      </c>
    </row>
    <row r="7" spans="1:15" s="22" customFormat="1" ht="13.9"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101</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150</v>
      </c>
    </row>
    <row r="12" spans="1:15" ht="13.9" x14ac:dyDescent="0.25">
      <c r="A12" s="62" t="s">
        <v>38</v>
      </c>
      <c r="B12" s="63">
        <v>0.3</v>
      </c>
    </row>
    <row r="13" spans="1:15" ht="13.9" x14ac:dyDescent="0.25">
      <c r="A13" s="62" t="s">
        <v>99</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180" t="s">
        <v>5</v>
      </c>
      <c r="C1" s="181"/>
      <c r="D1" s="182"/>
      <c r="E1" s="180" t="s">
        <v>6</v>
      </c>
      <c r="F1" s="181"/>
      <c r="G1" s="182"/>
      <c r="H1" s="180" t="s">
        <v>7</v>
      </c>
      <c r="I1" s="181"/>
      <c r="J1" s="182"/>
      <c r="K1" s="180" t="s">
        <v>97</v>
      </c>
      <c r="L1" s="182"/>
      <c r="M1" s="39" t="s">
        <v>98</v>
      </c>
      <c r="N1" s="40"/>
      <c r="O1" s="38" t="s">
        <v>90</v>
      </c>
    </row>
    <row r="2" spans="1:15" ht="13.9"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160</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101</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150</v>
      </c>
    </row>
    <row r="12" spans="1:15" ht="13.9" x14ac:dyDescent="0.25">
      <c r="A12" s="57"/>
      <c r="B12" s="58"/>
      <c r="C12" s="59"/>
      <c r="D12" s="57"/>
      <c r="E12" s="58"/>
      <c r="F12" s="59"/>
      <c r="G12" s="57"/>
      <c r="H12" s="58"/>
      <c r="I12" s="59"/>
      <c r="J12" s="57"/>
      <c r="K12" s="58"/>
      <c r="L12" s="57"/>
      <c r="M12" s="60"/>
      <c r="N12" s="61"/>
      <c r="O12" s="59"/>
    </row>
    <row r="13" spans="1:15" ht="13.9" x14ac:dyDescent="0.25">
      <c r="A13" s="57" t="s">
        <v>38</v>
      </c>
      <c r="B13" s="58">
        <v>0.3</v>
      </c>
      <c r="C13" s="59"/>
      <c r="D13" s="57"/>
      <c r="E13" s="58"/>
      <c r="F13" s="59"/>
      <c r="G13" s="57"/>
      <c r="H13" s="58"/>
      <c r="I13" s="59"/>
      <c r="J13" s="57"/>
      <c r="K13" s="58"/>
      <c r="L13" s="57"/>
      <c r="M13" s="60"/>
      <c r="N13" s="61"/>
      <c r="O13" s="59"/>
    </row>
    <row r="14" spans="1:15" ht="13.9" x14ac:dyDescent="0.2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62</v>
      </c>
      <c r="B1" s="34">
        <v>2.4</v>
      </c>
    </row>
    <row r="2" spans="1:2" x14ac:dyDescent="0.25">
      <c r="A2" s="34" t="s">
        <v>63</v>
      </c>
      <c r="B2" s="34">
        <v>1.6</v>
      </c>
    </row>
    <row r="3" spans="1:2" x14ac:dyDescent="0.25">
      <c r="A3" s="34" t="s">
        <v>65</v>
      </c>
      <c r="B3" s="34">
        <v>2</v>
      </c>
    </row>
    <row r="4" spans="1:2" x14ac:dyDescent="0.25">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172</v>
      </c>
      <c r="B4" s="18">
        <v>3</v>
      </c>
      <c r="C4" s="48">
        <v>3</v>
      </c>
      <c r="D4" s="17" t="s">
        <v>114</v>
      </c>
      <c r="E4" s="18">
        <v>6</v>
      </c>
      <c r="F4" s="48">
        <v>6</v>
      </c>
      <c r="G4" s="17"/>
      <c r="H4" s="18">
        <v>5</v>
      </c>
      <c r="I4" s="48">
        <v>5</v>
      </c>
      <c r="J4" s="17"/>
      <c r="K4" s="18"/>
      <c r="L4" s="17"/>
      <c r="M4" s="21"/>
      <c r="N4" s="21"/>
      <c r="O4" s="22" t="s">
        <v>175</v>
      </c>
    </row>
    <row r="5" spans="1:15" s="22" customFormat="1" ht="13.9" x14ac:dyDescent="0.25">
      <c r="A5" s="110" t="s">
        <v>176</v>
      </c>
      <c r="B5" s="18">
        <v>3</v>
      </c>
      <c r="C5" s="48">
        <v>3</v>
      </c>
      <c r="D5" s="17" t="s">
        <v>109</v>
      </c>
      <c r="E5" s="18">
        <v>1</v>
      </c>
      <c r="F5" s="48">
        <v>1</v>
      </c>
      <c r="G5" s="17"/>
      <c r="H5" s="18">
        <v>4</v>
      </c>
      <c r="I5" s="48">
        <v>4</v>
      </c>
      <c r="J5" s="17"/>
      <c r="K5" s="18"/>
      <c r="L5" s="17"/>
      <c r="M5" s="21"/>
      <c r="N5" s="21"/>
      <c r="O5" s="22" t="s">
        <v>177</v>
      </c>
    </row>
    <row r="6" spans="1:15" s="22" customFormat="1" ht="13.9" x14ac:dyDescent="0.25">
      <c r="A6" s="110" t="s">
        <v>173</v>
      </c>
      <c r="B6" s="18">
        <v>4</v>
      </c>
      <c r="C6" s="48">
        <v>4</v>
      </c>
      <c r="D6" s="17" t="s">
        <v>140</v>
      </c>
      <c r="E6" s="18">
        <v>4</v>
      </c>
      <c r="F6" s="48">
        <v>4</v>
      </c>
      <c r="G6" s="17"/>
      <c r="H6" s="18">
        <v>0</v>
      </c>
      <c r="I6" s="48">
        <v>0</v>
      </c>
      <c r="J6" s="17"/>
      <c r="K6" s="18"/>
      <c r="L6" s="17"/>
      <c r="M6" s="21"/>
      <c r="N6" s="21"/>
      <c r="O6" s="22" t="s">
        <v>174</v>
      </c>
    </row>
    <row r="7" spans="1:15" s="22" customFormat="1" ht="13.9" x14ac:dyDescent="0.25">
      <c r="A7" s="110" t="s">
        <v>178</v>
      </c>
      <c r="B7" s="18">
        <v>7</v>
      </c>
      <c r="C7" s="48">
        <v>3</v>
      </c>
      <c r="D7" s="17" t="s">
        <v>180</v>
      </c>
      <c r="E7" s="18">
        <v>0</v>
      </c>
      <c r="F7" s="48">
        <v>0</v>
      </c>
      <c r="G7" s="17"/>
      <c r="H7" s="18">
        <v>5</v>
      </c>
      <c r="I7" s="48">
        <v>5</v>
      </c>
      <c r="J7" s="17"/>
      <c r="K7" s="18"/>
      <c r="L7" s="17"/>
      <c r="M7" s="21"/>
      <c r="N7" s="21"/>
      <c r="O7" s="22" t="s">
        <v>193</v>
      </c>
    </row>
    <row r="8" spans="1:15" s="59" customFormat="1" ht="13.9" x14ac:dyDescent="0.25">
      <c r="A8" s="111" t="s">
        <v>179</v>
      </c>
      <c r="B8" s="58">
        <v>3</v>
      </c>
      <c r="C8" s="150">
        <v>3</v>
      </c>
      <c r="D8" s="57" t="s">
        <v>114</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101</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150</v>
      </c>
    </row>
    <row r="13" spans="1:15" ht="13.9" x14ac:dyDescent="0.25">
      <c r="A13" s="111" t="s">
        <v>38</v>
      </c>
      <c r="B13" s="58">
        <v>0.3</v>
      </c>
    </row>
    <row r="14" spans="1:15" ht="13.9" x14ac:dyDescent="0.25">
      <c r="A14" s="111"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0"/>
  <sheetViews>
    <sheetView zoomScale="71" zoomScaleNormal="71" workbookViewId="0">
      <selection activeCell="I32" sqref="I32"/>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181" t="s">
        <v>5</v>
      </c>
      <c r="C1" s="181"/>
      <c r="D1" s="181"/>
      <c r="E1" s="181" t="s">
        <v>6</v>
      </c>
      <c r="F1" s="181"/>
      <c r="G1" s="181"/>
      <c r="H1" s="181" t="s">
        <v>7</v>
      </c>
      <c r="I1" s="181"/>
      <c r="J1" s="181"/>
      <c r="K1" s="181" t="s">
        <v>97</v>
      </c>
      <c r="L1" s="181"/>
      <c r="M1" s="133" t="s">
        <v>98</v>
      </c>
      <c r="N1" s="40"/>
      <c r="O1" s="134" t="s">
        <v>90</v>
      </c>
    </row>
    <row r="2" spans="1:15" s="38" customFormat="1" ht="13.9" x14ac:dyDescent="0.25">
      <c r="A2" s="36"/>
      <c r="B2" s="38" t="s">
        <v>95</v>
      </c>
      <c r="C2" s="38" t="s">
        <v>96</v>
      </c>
      <c r="D2" s="36" t="s">
        <v>92</v>
      </c>
      <c r="E2" s="38" t="s">
        <v>95</v>
      </c>
      <c r="F2" s="38" t="s">
        <v>96</v>
      </c>
      <c r="G2" s="36" t="s">
        <v>92</v>
      </c>
      <c r="H2" s="38" t="s">
        <v>95</v>
      </c>
      <c r="I2" s="38" t="s">
        <v>96</v>
      </c>
      <c r="J2" s="36" t="s">
        <v>92</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159</v>
      </c>
      <c r="B5" s="114">
        <v>2</v>
      </c>
      <c r="C5" s="147">
        <v>2</v>
      </c>
      <c r="D5" s="115" t="s">
        <v>109</v>
      </c>
      <c r="F5" s="147"/>
      <c r="G5" s="115"/>
      <c r="H5" s="114">
        <v>5</v>
      </c>
      <c r="I5" s="147">
        <v>5</v>
      </c>
      <c r="J5" s="115" t="s">
        <v>94</v>
      </c>
      <c r="L5" s="113"/>
      <c r="M5" s="113"/>
      <c r="N5" s="116"/>
      <c r="O5" s="117" t="s">
        <v>200</v>
      </c>
    </row>
    <row r="6" spans="1:15" s="114" customFormat="1" ht="13.9" x14ac:dyDescent="0.25">
      <c r="A6" s="113" t="s">
        <v>118</v>
      </c>
      <c r="C6" s="147">
        <v>0</v>
      </c>
      <c r="D6" s="115" t="s">
        <v>114</v>
      </c>
      <c r="E6" s="114">
        <v>5</v>
      </c>
      <c r="F6" s="147">
        <v>0</v>
      </c>
      <c r="G6" s="115" t="s">
        <v>102</v>
      </c>
      <c r="H6" s="114">
        <v>1</v>
      </c>
      <c r="I6" s="147">
        <v>0</v>
      </c>
      <c r="J6" s="115" t="s">
        <v>128</v>
      </c>
      <c r="L6" s="113"/>
      <c r="M6" s="113"/>
      <c r="N6" s="116"/>
      <c r="O6" s="117" t="s">
        <v>201</v>
      </c>
    </row>
    <row r="7" spans="1:15" s="119" customFormat="1" ht="13.9" x14ac:dyDescent="0.25">
      <c r="A7" s="118" t="s">
        <v>119</v>
      </c>
      <c r="C7" s="148">
        <v>0</v>
      </c>
      <c r="D7" s="120" t="s">
        <v>114</v>
      </c>
      <c r="E7" s="119">
        <v>2</v>
      </c>
      <c r="F7" s="148">
        <v>0</v>
      </c>
      <c r="G7" s="120" t="s">
        <v>102</v>
      </c>
      <c r="I7" s="148"/>
      <c r="J7" s="120"/>
      <c r="L7" s="118"/>
      <c r="M7" s="118"/>
      <c r="N7" s="121"/>
      <c r="O7" s="122" t="s">
        <v>202</v>
      </c>
    </row>
    <row r="8" spans="1:15" s="114" customFormat="1" ht="13.9" x14ac:dyDescent="0.25">
      <c r="A8" s="113" t="s">
        <v>91</v>
      </c>
      <c r="B8" s="114">
        <v>0.5</v>
      </c>
      <c r="C8" s="147">
        <v>0.5</v>
      </c>
      <c r="D8" s="115" t="s">
        <v>109</v>
      </c>
      <c r="E8" s="114">
        <v>0.5</v>
      </c>
      <c r="F8" s="147">
        <v>0.5</v>
      </c>
      <c r="G8" s="115" t="s">
        <v>109</v>
      </c>
      <c r="H8" s="114">
        <v>0.5</v>
      </c>
      <c r="I8" s="147">
        <v>0</v>
      </c>
      <c r="J8" s="115" t="s">
        <v>94</v>
      </c>
      <c r="L8" s="113"/>
      <c r="M8" s="113"/>
      <c r="N8" s="116"/>
      <c r="O8" s="117" t="s">
        <v>203</v>
      </c>
    </row>
    <row r="9" spans="1:15" s="114" customFormat="1" ht="13.9" x14ac:dyDescent="0.25">
      <c r="A9" s="113" t="s">
        <v>93</v>
      </c>
      <c r="C9" s="147"/>
      <c r="D9" s="115"/>
      <c r="F9" s="147"/>
      <c r="G9" s="115"/>
      <c r="H9" s="114">
        <v>1</v>
      </c>
      <c r="I9" s="147">
        <v>0</v>
      </c>
      <c r="J9" s="115" t="s">
        <v>94</v>
      </c>
      <c r="L9" s="113"/>
      <c r="M9" s="113"/>
      <c r="N9" s="116"/>
      <c r="O9" s="117" t="s">
        <v>204</v>
      </c>
    </row>
    <row r="10" spans="1:15" s="22" customFormat="1" ht="13.9" x14ac:dyDescent="0.25">
      <c r="A10" s="17" t="s">
        <v>3</v>
      </c>
      <c r="B10" s="22">
        <v>1</v>
      </c>
      <c r="C10" s="48">
        <v>0</v>
      </c>
      <c r="D10" s="123" t="s">
        <v>114</v>
      </c>
      <c r="E10" s="22">
        <v>4</v>
      </c>
      <c r="F10" s="48">
        <v>0</v>
      </c>
      <c r="G10" s="123" t="s">
        <v>102</v>
      </c>
      <c r="H10" s="22">
        <v>3.5</v>
      </c>
      <c r="I10" s="48">
        <v>3.5</v>
      </c>
      <c r="J10" s="123" t="s">
        <v>94</v>
      </c>
      <c r="L10" s="17"/>
      <c r="M10" s="17"/>
      <c r="N10" s="20" t="s">
        <v>232</v>
      </c>
      <c r="O10" s="124" t="s">
        <v>205</v>
      </c>
    </row>
    <row r="11" spans="1:15" s="126" customFormat="1" ht="13.9" x14ac:dyDescent="0.25">
      <c r="A11" s="125" t="s">
        <v>115</v>
      </c>
      <c r="B11" s="126">
        <v>2</v>
      </c>
      <c r="C11" s="149">
        <v>0</v>
      </c>
      <c r="D11" s="127" t="s">
        <v>109</v>
      </c>
      <c r="E11" s="126">
        <v>1</v>
      </c>
      <c r="F11" s="149">
        <v>0</v>
      </c>
      <c r="G11" s="123" t="s">
        <v>106</v>
      </c>
      <c r="H11" s="22"/>
      <c r="I11" s="48"/>
      <c r="J11" s="127"/>
      <c r="L11" s="125"/>
      <c r="M11" s="125"/>
      <c r="N11" s="128"/>
      <c r="O11" s="129" t="s">
        <v>206</v>
      </c>
    </row>
    <row r="12" spans="1:15" s="22" customFormat="1" ht="13.9" x14ac:dyDescent="0.25">
      <c r="A12" s="17" t="s">
        <v>116</v>
      </c>
      <c r="B12" s="22">
        <v>0</v>
      </c>
      <c r="C12" s="48">
        <v>0</v>
      </c>
      <c r="D12" s="123" t="s">
        <v>109</v>
      </c>
      <c r="E12" s="22">
        <v>6</v>
      </c>
      <c r="F12" s="48">
        <v>0</v>
      </c>
      <c r="G12" s="123" t="s">
        <v>106</v>
      </c>
      <c r="I12" s="48"/>
      <c r="J12" s="123"/>
      <c r="L12" s="17"/>
      <c r="M12" s="17"/>
      <c r="N12" s="20"/>
      <c r="O12" s="124" t="s">
        <v>207</v>
      </c>
    </row>
    <row r="13" spans="1:15" s="22" customFormat="1" ht="13.9" x14ac:dyDescent="0.25">
      <c r="A13" s="17" t="s">
        <v>117</v>
      </c>
      <c r="B13" s="22">
        <v>1</v>
      </c>
      <c r="C13" s="48">
        <v>0</v>
      </c>
      <c r="D13" s="123" t="s">
        <v>108</v>
      </c>
      <c r="E13" s="22">
        <v>5</v>
      </c>
      <c r="F13" s="168">
        <f>-F130</f>
        <v>0</v>
      </c>
      <c r="G13" s="123" t="s">
        <v>106</v>
      </c>
      <c r="I13" s="48"/>
      <c r="J13" s="123"/>
      <c r="L13" s="17"/>
      <c r="M13" s="17"/>
      <c r="N13" s="20"/>
      <c r="O13" s="124" t="s">
        <v>199</v>
      </c>
    </row>
    <row r="14" spans="1:15" s="22" customFormat="1" ht="13.9" x14ac:dyDescent="0.25">
      <c r="A14" s="17" t="s">
        <v>181</v>
      </c>
      <c r="C14" s="48">
        <v>2</v>
      </c>
      <c r="D14" s="123" t="s">
        <v>114</v>
      </c>
      <c r="E14" s="22">
        <v>3</v>
      </c>
      <c r="F14" s="168">
        <v>0</v>
      </c>
      <c r="G14" s="123" t="s">
        <v>106</v>
      </c>
      <c r="I14" s="48"/>
      <c r="J14" s="123"/>
      <c r="L14" s="17"/>
      <c r="M14" s="17"/>
      <c r="N14" s="20" t="s">
        <v>223</v>
      </c>
      <c r="O14" s="124" t="s">
        <v>182</v>
      </c>
    </row>
    <row r="15" spans="1:15" s="22" customFormat="1" ht="13.9" x14ac:dyDescent="0.25">
      <c r="A15" s="17" t="s">
        <v>183</v>
      </c>
      <c r="B15" s="22">
        <v>1.5</v>
      </c>
      <c r="C15" s="48">
        <v>0</v>
      </c>
      <c r="D15" s="123" t="s">
        <v>140</v>
      </c>
      <c r="E15" s="22">
        <v>3</v>
      </c>
      <c r="F15" s="48">
        <v>0</v>
      </c>
      <c r="G15" s="123" t="s">
        <v>106</v>
      </c>
      <c r="I15" s="48"/>
      <c r="J15" s="123"/>
      <c r="L15" s="17"/>
      <c r="M15" s="17"/>
      <c r="N15" s="20"/>
      <c r="O15" s="124" t="s">
        <v>208</v>
      </c>
    </row>
    <row r="16" spans="1:15" s="22" customFormat="1" ht="13.9" x14ac:dyDescent="0.25">
      <c r="A16" s="17" t="s">
        <v>215</v>
      </c>
      <c r="C16" s="48">
        <v>0</v>
      </c>
      <c r="D16" s="123" t="s">
        <v>114</v>
      </c>
      <c r="E16" s="22">
        <v>7</v>
      </c>
      <c r="F16" s="48">
        <v>0</v>
      </c>
      <c r="G16" s="123" t="s">
        <v>105</v>
      </c>
      <c r="I16" s="48"/>
      <c r="J16" s="123"/>
      <c r="L16" s="17"/>
      <c r="M16" s="17"/>
      <c r="N16" s="20"/>
      <c r="O16" s="124" t="s">
        <v>209</v>
      </c>
    </row>
    <row r="17" spans="1:15" s="22" customFormat="1" ht="13.9" x14ac:dyDescent="0.25">
      <c r="A17" s="17" t="s">
        <v>113</v>
      </c>
      <c r="C17" s="48">
        <v>0</v>
      </c>
      <c r="D17" s="123" t="s">
        <v>109</v>
      </c>
      <c r="E17" s="22">
        <v>2</v>
      </c>
      <c r="F17" s="48">
        <v>0</v>
      </c>
      <c r="G17" s="123" t="s">
        <v>105</v>
      </c>
      <c r="I17" s="48"/>
      <c r="J17" s="123"/>
      <c r="L17" s="17"/>
      <c r="M17" s="17"/>
      <c r="N17" s="20"/>
      <c r="O17" s="124" t="s">
        <v>211</v>
      </c>
    </row>
    <row r="18" spans="1:15" s="22" customFormat="1" ht="13.9" x14ac:dyDescent="0.25">
      <c r="A18" s="17" t="s">
        <v>112</v>
      </c>
      <c r="C18" s="48">
        <v>0</v>
      </c>
      <c r="D18" s="123" t="s">
        <v>109</v>
      </c>
      <c r="E18" s="22">
        <v>2</v>
      </c>
      <c r="F18" s="48">
        <v>0.5</v>
      </c>
      <c r="G18" s="123" t="s">
        <v>105</v>
      </c>
      <c r="I18" s="48"/>
      <c r="J18" s="123"/>
      <c r="L18" s="17"/>
      <c r="M18" s="17"/>
      <c r="N18" s="20"/>
      <c r="O18" s="124" t="s">
        <v>212</v>
      </c>
    </row>
    <row r="19" spans="1:15" s="114" customFormat="1" ht="13.9" x14ac:dyDescent="0.25">
      <c r="A19" s="113" t="s">
        <v>184</v>
      </c>
      <c r="B19" s="114">
        <v>6</v>
      </c>
      <c r="C19" s="147">
        <v>0</v>
      </c>
      <c r="D19" s="115" t="s">
        <v>114</v>
      </c>
      <c r="F19" s="147"/>
      <c r="G19" s="115"/>
      <c r="I19" s="147"/>
      <c r="J19" s="115"/>
      <c r="L19" s="113"/>
      <c r="M19" s="113"/>
      <c r="N19" s="116"/>
      <c r="O19" s="117" t="s">
        <v>185</v>
      </c>
    </row>
    <row r="20" spans="1:15" s="114" customFormat="1" ht="13.9" x14ac:dyDescent="0.25">
      <c r="A20" s="113" t="s">
        <v>192</v>
      </c>
      <c r="B20" s="114">
        <v>1</v>
      </c>
      <c r="C20" s="147">
        <v>0</v>
      </c>
      <c r="D20" s="115" t="s">
        <v>140</v>
      </c>
      <c r="E20" s="114">
        <v>6</v>
      </c>
      <c r="F20" s="147">
        <v>0</v>
      </c>
      <c r="G20" s="115" t="s">
        <v>102</v>
      </c>
      <c r="I20" s="147"/>
      <c r="J20" s="115"/>
      <c r="L20" s="113"/>
      <c r="M20" s="113"/>
      <c r="N20" s="116"/>
      <c r="O20" s="117" t="s">
        <v>213</v>
      </c>
    </row>
    <row r="21" spans="1:15" s="114" customFormat="1" ht="13.9" x14ac:dyDescent="0.25">
      <c r="A21" s="113" t="s">
        <v>220</v>
      </c>
      <c r="B21" s="114">
        <v>1.5</v>
      </c>
      <c r="C21" s="147">
        <v>0.5</v>
      </c>
      <c r="D21" s="115" t="s">
        <v>109</v>
      </c>
      <c r="E21" s="114">
        <v>4</v>
      </c>
      <c r="F21" s="147">
        <v>0</v>
      </c>
      <c r="G21" s="115"/>
      <c r="H21" s="114">
        <v>3</v>
      </c>
      <c r="I21" s="147">
        <v>0</v>
      </c>
      <c r="J21" s="115" t="s">
        <v>94</v>
      </c>
      <c r="L21" s="113"/>
      <c r="M21" s="113"/>
      <c r="N21" s="116" t="s">
        <v>225</v>
      </c>
      <c r="O21" s="117" t="s">
        <v>221</v>
      </c>
    </row>
    <row r="22" spans="1:15" s="22" customFormat="1" ht="13.9" x14ac:dyDescent="0.25">
      <c r="A22" s="17" t="s">
        <v>127</v>
      </c>
      <c r="C22" s="48"/>
      <c r="D22" s="123"/>
      <c r="F22" s="48"/>
      <c r="G22" s="123"/>
      <c r="H22" s="22">
        <v>0.1</v>
      </c>
      <c r="I22" s="48">
        <v>0.1</v>
      </c>
      <c r="J22" s="123" t="s">
        <v>128</v>
      </c>
      <c r="L22" s="17"/>
      <c r="M22" s="17"/>
      <c r="N22" s="20"/>
      <c r="O22" s="124" t="s">
        <v>191</v>
      </c>
    </row>
    <row r="23" spans="1:15" s="114" customFormat="1" ht="13.9" x14ac:dyDescent="0.25">
      <c r="A23" s="113" t="s">
        <v>129</v>
      </c>
      <c r="C23" s="147"/>
      <c r="D23" s="115"/>
      <c r="F23" s="147"/>
      <c r="G23" s="115"/>
      <c r="H23" s="114">
        <v>0.5</v>
      </c>
      <c r="I23" s="147">
        <v>0.5</v>
      </c>
      <c r="J23" s="115" t="s">
        <v>128</v>
      </c>
      <c r="L23" s="113"/>
      <c r="M23" s="113"/>
      <c r="N23" s="116"/>
      <c r="O23" s="117" t="s">
        <v>231</v>
      </c>
    </row>
    <row r="24" spans="1:15" s="114" customFormat="1" ht="13.9" x14ac:dyDescent="0.25">
      <c r="A24" s="113" t="s">
        <v>130</v>
      </c>
      <c r="C24" s="147"/>
      <c r="D24" s="115"/>
      <c r="F24" s="147"/>
      <c r="G24" s="115"/>
      <c r="H24" s="114">
        <v>0.5</v>
      </c>
      <c r="I24" s="147">
        <v>0.5</v>
      </c>
      <c r="J24" s="115" t="s">
        <v>128</v>
      </c>
      <c r="L24" s="113"/>
      <c r="M24" s="113"/>
      <c r="N24" s="116"/>
      <c r="O24" s="117" t="s">
        <v>190</v>
      </c>
    </row>
    <row r="25" spans="1:15" s="119" customFormat="1" ht="13.9" x14ac:dyDescent="0.25">
      <c r="A25" s="118" t="s">
        <v>131</v>
      </c>
      <c r="B25" s="119">
        <v>0.2</v>
      </c>
      <c r="C25" s="148">
        <v>0</v>
      </c>
      <c r="D25" s="120" t="s">
        <v>109</v>
      </c>
      <c r="F25" s="147"/>
      <c r="G25" s="115" t="s">
        <v>104</v>
      </c>
      <c r="H25" s="114"/>
      <c r="I25" s="147"/>
      <c r="J25" s="120"/>
      <c r="L25" s="118"/>
      <c r="M25" s="118"/>
      <c r="N25" s="121"/>
      <c r="O25" s="122"/>
    </row>
    <row r="26" spans="1:15" s="114" customFormat="1" ht="13.9" x14ac:dyDescent="0.25">
      <c r="A26" s="113" t="s">
        <v>141</v>
      </c>
      <c r="C26" s="147"/>
      <c r="D26" s="115"/>
      <c r="E26" s="114">
        <v>2</v>
      </c>
      <c r="F26" s="147">
        <v>0</v>
      </c>
      <c r="G26" s="115" t="s">
        <v>102</v>
      </c>
      <c r="H26" s="114">
        <v>2</v>
      </c>
      <c r="I26" s="147">
        <v>2</v>
      </c>
      <c r="J26" s="115" t="s">
        <v>128</v>
      </c>
      <c r="L26" s="113"/>
      <c r="M26" s="113"/>
      <c r="N26" s="116"/>
      <c r="O26" s="130" t="s">
        <v>142</v>
      </c>
    </row>
    <row r="27" spans="1:15" s="114" customFormat="1" ht="13.9" x14ac:dyDescent="0.25">
      <c r="A27" s="113" t="s">
        <v>69</v>
      </c>
      <c r="B27" s="114">
        <v>1</v>
      </c>
      <c r="C27" s="147">
        <v>1</v>
      </c>
      <c r="D27" s="115" t="s">
        <v>114</v>
      </c>
      <c r="E27" s="114">
        <v>3</v>
      </c>
      <c r="F27" s="147">
        <v>3</v>
      </c>
      <c r="G27" s="115" t="s">
        <v>104</v>
      </c>
      <c r="I27" s="147"/>
      <c r="J27" s="115"/>
      <c r="L27" s="113"/>
      <c r="M27" s="113"/>
      <c r="N27" s="116" t="s">
        <v>149</v>
      </c>
      <c r="O27" s="130" t="s">
        <v>70</v>
      </c>
    </row>
    <row r="28" spans="1:15" s="114" customFormat="1" ht="13.9" x14ac:dyDescent="0.25">
      <c r="A28" s="113" t="s">
        <v>147</v>
      </c>
      <c r="B28" s="114">
        <v>5</v>
      </c>
      <c r="C28" s="147">
        <v>2</v>
      </c>
      <c r="D28" s="115" t="s">
        <v>140</v>
      </c>
      <c r="E28" s="114">
        <v>4</v>
      </c>
      <c r="F28" s="147">
        <v>2</v>
      </c>
      <c r="G28" s="115" t="s">
        <v>102</v>
      </c>
      <c r="H28" s="114">
        <v>4</v>
      </c>
      <c r="I28" s="147">
        <v>4</v>
      </c>
      <c r="J28" s="115" t="s">
        <v>264</v>
      </c>
      <c r="L28" s="113"/>
      <c r="M28" s="113"/>
      <c r="N28" s="116" t="s">
        <v>149</v>
      </c>
      <c r="O28" s="130" t="s">
        <v>214</v>
      </c>
    </row>
    <row r="29" spans="1:15" s="22" customFormat="1" ht="13.9" x14ac:dyDescent="0.25">
      <c r="A29" s="17" t="s">
        <v>157</v>
      </c>
      <c r="B29" s="22">
        <v>0</v>
      </c>
      <c r="C29" s="48">
        <v>0</v>
      </c>
      <c r="D29" s="123" t="s">
        <v>140</v>
      </c>
      <c r="E29" s="22">
        <v>0</v>
      </c>
      <c r="F29" s="48">
        <v>0</v>
      </c>
      <c r="G29" s="123"/>
      <c r="H29" s="22">
        <v>0.5</v>
      </c>
      <c r="I29" s="48">
        <v>0</v>
      </c>
      <c r="J29" s="123" t="s">
        <v>94</v>
      </c>
      <c r="L29" s="17"/>
      <c r="M29" s="17"/>
      <c r="N29" s="20"/>
      <c r="O29" s="131" t="s">
        <v>158</v>
      </c>
    </row>
    <row r="30" spans="1:15" s="22" customFormat="1" ht="13.9" x14ac:dyDescent="0.25">
      <c r="A30" s="17" t="s">
        <v>166</v>
      </c>
      <c r="B30" s="22">
        <v>4</v>
      </c>
      <c r="C30" s="48">
        <v>0</v>
      </c>
      <c r="D30" s="123" t="s">
        <v>140</v>
      </c>
      <c r="E30" s="22">
        <v>4</v>
      </c>
      <c r="F30" s="48">
        <v>0</v>
      </c>
      <c r="G30" s="123" t="s">
        <v>105</v>
      </c>
      <c r="H30" s="22">
        <v>2</v>
      </c>
      <c r="I30" s="48">
        <v>0</v>
      </c>
      <c r="J30" s="123"/>
      <c r="L30" s="17"/>
      <c r="M30" s="17"/>
      <c r="N30" s="20"/>
      <c r="O30" s="131" t="s">
        <v>167</v>
      </c>
    </row>
    <row r="31" spans="1:15" s="22" customFormat="1" ht="13.9" x14ac:dyDescent="0.25">
      <c r="A31" s="17" t="s">
        <v>216</v>
      </c>
      <c r="B31" s="22">
        <v>2</v>
      </c>
      <c r="C31" s="48">
        <v>2</v>
      </c>
      <c r="D31" s="123" t="s">
        <v>109</v>
      </c>
      <c r="E31" s="22">
        <v>1</v>
      </c>
      <c r="F31" s="48">
        <v>1</v>
      </c>
      <c r="G31" s="123" t="s">
        <v>105</v>
      </c>
      <c r="H31" s="22">
        <v>4</v>
      </c>
      <c r="I31" s="48">
        <v>0</v>
      </c>
      <c r="J31" s="123" t="s">
        <v>128</v>
      </c>
      <c r="L31" s="17"/>
      <c r="M31" s="17"/>
      <c r="N31" s="20"/>
      <c r="O31" s="131" t="s">
        <v>210</v>
      </c>
    </row>
    <row r="32" spans="1:15" s="22" customFormat="1" ht="15" x14ac:dyDescent="0.25">
      <c r="A32" s="17" t="s">
        <v>168</v>
      </c>
      <c r="B32" s="22">
        <v>3</v>
      </c>
      <c r="C32" s="48">
        <v>0</v>
      </c>
      <c r="D32" s="123" t="s">
        <v>109</v>
      </c>
      <c r="E32" s="22">
        <v>3</v>
      </c>
      <c r="F32" s="48">
        <v>0</v>
      </c>
      <c r="G32" s="123"/>
      <c r="H32" s="22">
        <v>0</v>
      </c>
      <c r="I32" s="48">
        <v>0</v>
      </c>
      <c r="J32" s="123"/>
      <c r="L32" s="17"/>
      <c r="M32" s="17"/>
      <c r="N32" s="20"/>
      <c r="O32" s="131" t="s">
        <v>169</v>
      </c>
    </row>
    <row r="33" spans="1:15" s="22" customFormat="1" ht="15" x14ac:dyDescent="0.25">
      <c r="A33" s="17" t="s">
        <v>218</v>
      </c>
      <c r="C33" s="48"/>
      <c r="D33" s="123"/>
      <c r="F33" s="48"/>
      <c r="G33" s="123"/>
      <c r="H33" s="22">
        <v>4</v>
      </c>
      <c r="I33" s="48">
        <v>0</v>
      </c>
      <c r="J33" s="123" t="s">
        <v>94</v>
      </c>
      <c r="L33" s="17"/>
      <c r="M33" s="17"/>
      <c r="N33" s="132" t="s">
        <v>222</v>
      </c>
      <c r="O33" s="131" t="s">
        <v>219</v>
      </c>
    </row>
    <row r="34" spans="1:15" s="22" customFormat="1" ht="15" x14ac:dyDescent="0.25">
      <c r="A34" s="17" t="s">
        <v>196</v>
      </c>
      <c r="C34" s="48"/>
      <c r="D34" s="123"/>
      <c r="F34" s="48"/>
      <c r="G34" s="123"/>
      <c r="H34" s="22">
        <v>3</v>
      </c>
      <c r="I34" s="48">
        <v>1</v>
      </c>
      <c r="J34" s="123"/>
      <c r="L34" s="17"/>
      <c r="M34" s="17"/>
      <c r="N34" s="20"/>
      <c r="O34" s="131"/>
    </row>
    <row r="35" spans="1:15" s="22" customFormat="1" ht="15" x14ac:dyDescent="0.25">
      <c r="A35" s="17" t="s">
        <v>27</v>
      </c>
      <c r="B35" s="22">
        <v>1</v>
      </c>
      <c r="C35" s="48">
        <v>1</v>
      </c>
      <c r="D35" s="123" t="s">
        <v>109</v>
      </c>
      <c r="E35" s="22">
        <v>0</v>
      </c>
      <c r="F35" s="48">
        <v>0</v>
      </c>
      <c r="G35" s="123"/>
      <c r="H35" s="22">
        <v>2</v>
      </c>
      <c r="I35" s="48">
        <v>0</v>
      </c>
      <c r="J35" s="123"/>
      <c r="L35" s="17"/>
      <c r="M35" s="17"/>
      <c r="N35" s="20"/>
      <c r="O35" s="131" t="s">
        <v>165</v>
      </c>
    </row>
    <row r="36" spans="1:15" ht="15.75" thickBot="1" x14ac:dyDescent="0.3">
      <c r="C36" s="150"/>
      <c r="F36" s="150"/>
      <c r="I36" s="150"/>
    </row>
    <row r="37" spans="1:15" s="144" customFormat="1" ht="15.75" thickTop="1" x14ac:dyDescent="0.25">
      <c r="A37" s="143" t="s">
        <v>101</v>
      </c>
      <c r="B37" s="144">
        <f>SUM(B4:B35)</f>
        <v>32.700000000000003</v>
      </c>
      <c r="C37" s="155">
        <f>SUM(C4:C35)</f>
        <v>11</v>
      </c>
      <c r="D37" s="143"/>
      <c r="E37" s="144">
        <f>SUM(E4:E35)</f>
        <v>67.5</v>
      </c>
      <c r="F37" s="155">
        <f>SUM(F4:F35)</f>
        <v>7</v>
      </c>
      <c r="G37" s="143"/>
      <c r="H37" s="144">
        <f>SUM(H4:H35)</f>
        <v>36.6</v>
      </c>
      <c r="I37" s="155">
        <f>SUM(I4:I35)</f>
        <v>16.600000000000001</v>
      </c>
      <c r="J37" s="143"/>
      <c r="K37" s="144">
        <f>E37*B39</f>
        <v>20.25</v>
      </c>
      <c r="L37" s="143">
        <f>H37*B39</f>
        <v>10.98</v>
      </c>
      <c r="M37" s="143">
        <f>(E37+H37)*B40</f>
        <v>31.229999999999997</v>
      </c>
      <c r="N37" s="145"/>
      <c r="O37" s="94" t="s">
        <v>150</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F10" sqref="F10"/>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181" t="s">
        <v>5</v>
      </c>
      <c r="C1" s="181"/>
      <c r="D1" s="181"/>
      <c r="E1" s="181" t="s">
        <v>6</v>
      </c>
      <c r="F1" s="181"/>
      <c r="G1" s="182"/>
      <c r="H1" s="181" t="s">
        <v>7</v>
      </c>
      <c r="I1" s="181"/>
      <c r="J1" s="182"/>
      <c r="K1" s="181" t="s">
        <v>97</v>
      </c>
      <c r="L1" s="182"/>
      <c r="M1" s="133" t="s">
        <v>98</v>
      </c>
      <c r="N1" s="40"/>
      <c r="O1" s="65" t="s">
        <v>90</v>
      </c>
    </row>
    <row r="2" spans="1:15" s="38" customFormat="1" ht="13.9" x14ac:dyDescent="0.25">
      <c r="A2" s="36"/>
      <c r="B2" s="38" t="s">
        <v>95</v>
      </c>
      <c r="C2" s="38" t="s">
        <v>96</v>
      </c>
      <c r="D2" s="36" t="s">
        <v>92</v>
      </c>
      <c r="E2" s="38" t="s">
        <v>95</v>
      </c>
      <c r="F2" s="38" t="s">
        <v>96</v>
      </c>
      <c r="G2" s="36" t="s">
        <v>92</v>
      </c>
      <c r="H2" s="38" t="s">
        <v>95</v>
      </c>
      <c r="I2" s="38" t="s">
        <v>96</v>
      </c>
      <c r="J2" s="36" t="s">
        <v>92</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49</v>
      </c>
      <c r="B4" s="22">
        <v>0</v>
      </c>
      <c r="C4" s="48">
        <v>0</v>
      </c>
      <c r="D4" s="17"/>
      <c r="E4" s="22">
        <v>0</v>
      </c>
      <c r="F4" s="48">
        <v>0</v>
      </c>
      <c r="G4" s="17"/>
      <c r="H4" s="22">
        <v>0.5</v>
      </c>
      <c r="I4" s="48">
        <v>0</v>
      </c>
      <c r="J4" s="17" t="s">
        <v>128</v>
      </c>
      <c r="L4" s="17"/>
      <c r="M4" s="17"/>
      <c r="N4" s="21"/>
      <c r="O4" s="21"/>
    </row>
    <row r="5" spans="1:15" s="22" customFormat="1" ht="13.9" x14ac:dyDescent="0.25">
      <c r="A5" s="17" t="s">
        <v>228</v>
      </c>
      <c r="B5" s="22">
        <v>2</v>
      </c>
      <c r="C5" s="48">
        <v>2</v>
      </c>
      <c r="D5" s="17" t="s">
        <v>109</v>
      </c>
      <c r="F5" s="48"/>
      <c r="G5" s="17"/>
      <c r="H5" s="22">
        <v>2</v>
      </c>
      <c r="I5" s="48">
        <v>2</v>
      </c>
      <c r="J5" s="17" t="s">
        <v>104</v>
      </c>
      <c r="L5" s="17"/>
      <c r="M5" s="17"/>
      <c r="N5" s="21" t="s">
        <v>229</v>
      </c>
      <c r="O5" s="21" t="s">
        <v>230</v>
      </c>
    </row>
    <row r="6" spans="1:15" s="22" customFormat="1" ht="13.9" x14ac:dyDescent="0.25">
      <c r="A6" s="17" t="s">
        <v>132</v>
      </c>
      <c r="B6" s="22">
        <v>0</v>
      </c>
      <c r="C6" s="48">
        <v>0</v>
      </c>
      <c r="D6" s="17"/>
      <c r="E6" s="22">
        <v>0</v>
      </c>
      <c r="F6" s="48">
        <v>0</v>
      </c>
      <c r="G6" s="17"/>
      <c r="H6" s="22">
        <v>0.5</v>
      </c>
      <c r="I6" s="48">
        <v>0</v>
      </c>
      <c r="J6" s="17" t="s">
        <v>128</v>
      </c>
      <c r="L6" s="17"/>
      <c r="M6" s="17"/>
      <c r="N6" s="21"/>
      <c r="O6" s="21"/>
    </row>
    <row r="7" spans="1:15" s="22" customFormat="1" ht="13.9" x14ac:dyDescent="0.25">
      <c r="A7" s="17" t="s">
        <v>133</v>
      </c>
      <c r="B7" s="22">
        <v>0</v>
      </c>
      <c r="C7" s="48">
        <v>0</v>
      </c>
      <c r="D7" s="17"/>
      <c r="E7" s="22">
        <v>0</v>
      </c>
      <c r="F7" s="48">
        <v>0</v>
      </c>
      <c r="G7" s="17"/>
      <c r="H7" s="22">
        <v>0.3</v>
      </c>
      <c r="I7" s="48">
        <v>0</v>
      </c>
      <c r="J7" s="17" t="s">
        <v>128</v>
      </c>
      <c r="L7" s="17"/>
      <c r="M7" s="17"/>
      <c r="N7" s="21"/>
      <c r="O7" s="21" t="s">
        <v>187</v>
      </c>
    </row>
    <row r="8" spans="1:15" s="22" customFormat="1" ht="13.9" x14ac:dyDescent="0.25">
      <c r="A8" s="17" t="s">
        <v>134</v>
      </c>
      <c r="C8" s="48"/>
      <c r="D8" s="17"/>
      <c r="E8" s="22">
        <v>0.3</v>
      </c>
      <c r="F8" s="48">
        <v>0</v>
      </c>
      <c r="G8" s="17" t="s">
        <v>109</v>
      </c>
      <c r="H8" s="22">
        <v>1</v>
      </c>
      <c r="I8" s="48">
        <v>0</v>
      </c>
      <c r="J8" s="17" t="s">
        <v>128</v>
      </c>
      <c r="L8" s="17"/>
      <c r="M8" s="17"/>
      <c r="N8" s="21"/>
      <c r="O8" s="21" t="s">
        <v>188</v>
      </c>
    </row>
    <row r="9" spans="1:15" s="22" customFormat="1" ht="13.9" x14ac:dyDescent="0.25">
      <c r="A9" s="17" t="s">
        <v>135</v>
      </c>
      <c r="C9" s="48"/>
      <c r="D9" s="17"/>
      <c r="E9" s="22">
        <v>1</v>
      </c>
      <c r="F9" s="48">
        <v>1</v>
      </c>
      <c r="G9" s="17" t="s">
        <v>106</v>
      </c>
      <c r="H9" s="22">
        <v>1</v>
      </c>
      <c r="I9" s="48">
        <v>0</v>
      </c>
      <c r="J9" s="17" t="s">
        <v>128</v>
      </c>
      <c r="L9" s="17"/>
      <c r="M9" s="17"/>
      <c r="N9" s="21"/>
      <c r="O9" s="21" t="s">
        <v>189</v>
      </c>
    </row>
    <row r="10" spans="1:15" s="22" customFormat="1" ht="13.9" x14ac:dyDescent="0.25">
      <c r="A10" s="17" t="s">
        <v>136</v>
      </c>
      <c r="B10" s="22">
        <v>5</v>
      </c>
      <c r="C10" s="48">
        <v>4</v>
      </c>
      <c r="D10" s="17" t="s">
        <v>109</v>
      </c>
      <c r="E10" s="22">
        <v>2</v>
      </c>
      <c r="F10" s="48">
        <v>0</v>
      </c>
      <c r="G10" s="17" t="s">
        <v>105</v>
      </c>
      <c r="H10" s="22">
        <v>2</v>
      </c>
      <c r="I10" s="48">
        <v>0.5</v>
      </c>
      <c r="J10" s="17" t="s">
        <v>128</v>
      </c>
      <c r="L10" s="17"/>
      <c r="M10" s="17"/>
      <c r="N10" s="21" t="s">
        <v>224</v>
      </c>
      <c r="O10" s="21" t="s">
        <v>217</v>
      </c>
    </row>
    <row r="11" spans="1:15" s="22" customFormat="1" ht="13.9" x14ac:dyDescent="0.25">
      <c r="A11" s="17"/>
      <c r="B11" s="22" t="s">
        <v>186</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101</v>
      </c>
      <c r="B13" s="152">
        <f>SUM(B4:B12)</f>
        <v>7</v>
      </c>
      <c r="C13" s="156">
        <f>SUM(C4:C12)</f>
        <v>6</v>
      </c>
      <c r="E13" s="59">
        <f>SUM(E4:E12)</f>
        <v>3.3</v>
      </c>
      <c r="F13" s="150">
        <f>SUM(F4:F12)</f>
        <v>1</v>
      </c>
      <c r="H13" s="59">
        <f>SUM(H4:H12)</f>
        <v>7.3</v>
      </c>
      <c r="I13" s="150">
        <f>SUM(I4:I12)</f>
        <v>2.5</v>
      </c>
      <c r="K13" s="59">
        <f>E13*B15</f>
        <v>0.98999999999999988</v>
      </c>
      <c r="L13" s="57">
        <f>H13*B15</f>
        <v>2.19</v>
      </c>
      <c r="M13" s="57">
        <f>(E13+H13)*B16</f>
        <v>3.1799999999999997</v>
      </c>
      <c r="O13" s="71" t="s">
        <v>150</v>
      </c>
    </row>
    <row r="15" spans="1:15" ht="13.9" x14ac:dyDescent="0.25">
      <c r="A15" s="57" t="s">
        <v>38</v>
      </c>
      <c r="B15" s="152">
        <v>0.3</v>
      </c>
    </row>
    <row r="16" spans="1:15" ht="13.9" x14ac:dyDescent="0.2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50</v>
      </c>
      <c r="B4" s="18">
        <v>0.5</v>
      </c>
      <c r="C4" s="48">
        <v>0.5</v>
      </c>
      <c r="D4" s="17"/>
      <c r="E4" s="18">
        <v>1</v>
      </c>
      <c r="F4" s="48">
        <v>1</v>
      </c>
      <c r="G4" s="17"/>
      <c r="H4" s="18">
        <v>0.2</v>
      </c>
      <c r="I4" s="48">
        <v>0.2</v>
      </c>
      <c r="J4" s="17"/>
      <c r="K4" s="18"/>
      <c r="L4" s="17"/>
      <c r="M4" s="21"/>
      <c r="N4" s="21"/>
    </row>
    <row r="5" spans="1:15" s="22" customFormat="1" ht="13.9" x14ac:dyDescent="0.25">
      <c r="A5" s="110" t="s">
        <v>51</v>
      </c>
      <c r="B5" s="18">
        <v>1.5</v>
      </c>
      <c r="C5" s="48">
        <v>1.5</v>
      </c>
      <c r="D5" s="17"/>
      <c r="E5" s="18">
        <v>1</v>
      </c>
      <c r="F5" s="48">
        <v>1</v>
      </c>
      <c r="G5" s="17"/>
      <c r="H5" s="18">
        <v>3</v>
      </c>
      <c r="I5" s="48">
        <v>3</v>
      </c>
      <c r="J5" s="17"/>
      <c r="K5" s="18"/>
      <c r="L5" s="17"/>
      <c r="M5" s="21"/>
      <c r="N5" s="21"/>
    </row>
    <row r="6" spans="1:15" s="22" customFormat="1" ht="13.9" x14ac:dyDescent="0.25">
      <c r="A6" s="110" t="s">
        <v>151</v>
      </c>
      <c r="B6" s="18"/>
      <c r="C6" s="48"/>
      <c r="D6" s="17"/>
      <c r="E6" s="18"/>
      <c r="F6" s="48"/>
      <c r="G6" s="17"/>
      <c r="H6" s="18">
        <v>0.2</v>
      </c>
      <c r="I6" s="48">
        <v>0.2</v>
      </c>
      <c r="J6" s="17" t="s">
        <v>128</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101</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150</v>
      </c>
    </row>
    <row r="11" spans="1:15" ht="13.9" x14ac:dyDescent="0.25">
      <c r="A11" s="111" t="s">
        <v>38</v>
      </c>
      <c r="B11" s="58">
        <v>0.3</v>
      </c>
    </row>
    <row r="12" spans="1:15" ht="13.9" x14ac:dyDescent="0.25">
      <c r="A12" s="111"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52</v>
      </c>
      <c r="B4" s="18">
        <v>1</v>
      </c>
      <c r="C4" s="48">
        <v>0</v>
      </c>
      <c r="D4" s="17"/>
      <c r="E4" s="18">
        <v>0.5</v>
      </c>
      <c r="F4" s="48">
        <v>0</v>
      </c>
      <c r="G4" s="17"/>
      <c r="H4" s="18">
        <v>1</v>
      </c>
      <c r="I4" s="48">
        <v>0</v>
      </c>
      <c r="J4" s="17" t="s">
        <v>94</v>
      </c>
      <c r="K4" s="18"/>
      <c r="L4" s="17"/>
      <c r="M4" s="21"/>
      <c r="N4" s="21"/>
      <c r="O4" s="21"/>
    </row>
    <row r="5" spans="1:15" s="22" customFormat="1" ht="13.9"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3.9" x14ac:dyDescent="0.25">
      <c r="A6" s="17" t="s">
        <v>194</v>
      </c>
      <c r="B6" s="18"/>
      <c r="C6" s="48"/>
      <c r="D6" s="17"/>
      <c r="E6" s="18">
        <v>0.3</v>
      </c>
      <c r="F6" s="48">
        <v>0.3</v>
      </c>
      <c r="G6" s="17" t="s">
        <v>104</v>
      </c>
      <c r="H6" s="18">
        <v>0.3</v>
      </c>
      <c r="I6" s="48">
        <v>0.3</v>
      </c>
      <c r="J6" s="17" t="s">
        <v>94</v>
      </c>
      <c r="K6" s="18"/>
      <c r="L6" s="17"/>
      <c r="M6" s="21"/>
      <c r="N6" s="21"/>
      <c r="O6" s="21"/>
    </row>
    <row r="7" spans="1:15" s="22" customFormat="1" ht="13.9" x14ac:dyDescent="0.25">
      <c r="A7" s="17" t="s">
        <v>123</v>
      </c>
      <c r="B7" s="18"/>
      <c r="C7" s="48"/>
      <c r="D7" s="17"/>
      <c r="E7" s="18"/>
      <c r="F7" s="48"/>
      <c r="G7" s="17"/>
      <c r="H7" s="18">
        <v>0.5</v>
      </c>
      <c r="I7" s="48">
        <v>0</v>
      </c>
      <c r="J7" s="17" t="s">
        <v>94</v>
      </c>
      <c r="K7" s="18"/>
      <c r="L7" s="17"/>
      <c r="M7" s="21"/>
      <c r="N7" s="21"/>
      <c r="O7" s="21" t="s">
        <v>126</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101</v>
      </c>
      <c r="B9" s="58">
        <f>SUM(B4:B8)</f>
        <v>2.5</v>
      </c>
      <c r="C9" s="150">
        <f>SUM(C4:C8)</f>
        <v>1.5</v>
      </c>
      <c r="E9" s="58">
        <f>SUM(E4:E8)</f>
        <v>1.8</v>
      </c>
      <c r="F9" s="150">
        <f>SUM(F4:F8)</f>
        <v>1.3</v>
      </c>
      <c r="H9" s="58">
        <f>SUM(H4:H8)</f>
        <v>2.8</v>
      </c>
      <c r="I9" s="150">
        <f>SUM(I4:I8)</f>
        <v>1.3</v>
      </c>
      <c r="K9" s="58">
        <f>E9*B11</f>
        <v>0.54</v>
      </c>
      <c r="L9" s="57">
        <f>H9*B11</f>
        <v>0.84</v>
      </c>
      <c r="M9" s="71">
        <f>(E9+H9)*B12</f>
        <v>1.38</v>
      </c>
      <c r="O9" s="71" t="s">
        <v>150</v>
      </c>
    </row>
    <row r="11" spans="1:15" ht="13.9" x14ac:dyDescent="0.25">
      <c r="A11" s="57" t="s">
        <v>38</v>
      </c>
      <c r="B11" s="58">
        <v>0.3</v>
      </c>
    </row>
    <row r="12" spans="1:15" ht="13.9" x14ac:dyDescent="0.2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F7" sqref="F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41</v>
      </c>
      <c r="B4" s="18">
        <v>0.1</v>
      </c>
      <c r="C4" s="48">
        <v>0.1</v>
      </c>
      <c r="D4" s="17"/>
      <c r="E4" s="18">
        <v>0</v>
      </c>
      <c r="F4" s="48">
        <v>0</v>
      </c>
      <c r="G4" s="17"/>
      <c r="H4" s="18">
        <v>0.4</v>
      </c>
      <c r="I4" s="48">
        <v>0.4</v>
      </c>
      <c r="J4" s="17" t="s">
        <v>94</v>
      </c>
      <c r="K4" s="18"/>
      <c r="L4" s="17"/>
      <c r="M4" s="21"/>
      <c r="N4" s="21"/>
      <c r="O4" s="158"/>
    </row>
    <row r="5" spans="1:15" s="22" customFormat="1" ht="13.9" x14ac:dyDescent="0.25">
      <c r="A5" s="17" t="s">
        <v>42</v>
      </c>
      <c r="B5" s="18">
        <v>0.1</v>
      </c>
      <c r="C5" s="48">
        <v>0.1</v>
      </c>
      <c r="D5" s="17"/>
      <c r="E5" s="18"/>
      <c r="F5" s="48"/>
      <c r="G5" s="17"/>
      <c r="H5" s="18">
        <v>0.1</v>
      </c>
      <c r="I5" s="48">
        <v>0.1</v>
      </c>
      <c r="J5" s="17" t="s">
        <v>94</v>
      </c>
      <c r="K5" s="18"/>
      <c r="L5" s="17"/>
      <c r="M5" s="21"/>
      <c r="N5" s="21"/>
      <c r="O5" s="158"/>
    </row>
    <row r="6" spans="1:15" s="22" customFormat="1" ht="13.9" x14ac:dyDescent="0.25">
      <c r="A6" s="17" t="s">
        <v>43</v>
      </c>
      <c r="B6" s="18">
        <v>0.2</v>
      </c>
      <c r="C6" s="48">
        <v>0.2</v>
      </c>
      <c r="D6" s="17"/>
      <c r="E6" s="18">
        <v>0.2</v>
      </c>
      <c r="F6" s="48">
        <v>0.2</v>
      </c>
      <c r="G6" s="17"/>
      <c r="H6" s="18">
        <v>0.5</v>
      </c>
      <c r="I6" s="48">
        <v>0.5</v>
      </c>
      <c r="J6" s="17" t="s">
        <v>94</v>
      </c>
      <c r="K6" s="18"/>
      <c r="L6" s="17"/>
      <c r="M6" s="21"/>
      <c r="N6" s="21"/>
      <c r="O6" s="158" t="s">
        <v>44</v>
      </c>
    </row>
    <row r="7" spans="1:15" s="22" customFormat="1" ht="13.9" x14ac:dyDescent="0.25">
      <c r="A7" s="17" t="s">
        <v>45</v>
      </c>
      <c r="B7" s="18">
        <v>0.3</v>
      </c>
      <c r="C7" s="48">
        <v>0.3</v>
      </c>
      <c r="D7" s="17"/>
      <c r="E7" s="18">
        <v>1.5</v>
      </c>
      <c r="F7" s="48">
        <v>1.5</v>
      </c>
      <c r="G7" s="17"/>
      <c r="H7" s="18">
        <v>0.4</v>
      </c>
      <c r="I7" s="48">
        <v>0.4</v>
      </c>
      <c r="J7" s="17" t="s">
        <v>94</v>
      </c>
      <c r="K7" s="18"/>
      <c r="L7" s="17"/>
      <c r="M7" s="21"/>
      <c r="N7" s="21"/>
      <c r="O7" s="158"/>
    </row>
    <row r="8" spans="1:15" s="22" customFormat="1" ht="13.9" x14ac:dyDescent="0.25">
      <c r="A8" s="17" t="s">
        <v>46</v>
      </c>
      <c r="B8" s="18">
        <v>0.2</v>
      </c>
      <c r="C8" s="48">
        <v>0.2</v>
      </c>
      <c r="D8" s="17"/>
      <c r="E8" s="18">
        <v>0.7</v>
      </c>
      <c r="F8" s="48">
        <v>0.7</v>
      </c>
      <c r="G8" s="17"/>
      <c r="H8" s="18">
        <v>0.6</v>
      </c>
      <c r="I8" s="48">
        <v>0.6</v>
      </c>
      <c r="J8" s="17" t="s">
        <v>94</v>
      </c>
      <c r="K8" s="18"/>
      <c r="L8" s="17"/>
      <c r="M8" s="21"/>
      <c r="N8" s="21"/>
      <c r="O8" s="158"/>
    </row>
    <row r="9" spans="1:15" s="22" customFormat="1" ht="13.9" x14ac:dyDescent="0.25">
      <c r="A9" s="17" t="s">
        <v>47</v>
      </c>
      <c r="B9" s="18">
        <v>0.2</v>
      </c>
      <c r="C9" s="48">
        <v>0.2</v>
      </c>
      <c r="D9" s="17"/>
      <c r="E9" s="18">
        <v>0.6</v>
      </c>
      <c r="F9" s="48">
        <v>0.6</v>
      </c>
      <c r="G9" s="17"/>
      <c r="H9" s="18">
        <v>2</v>
      </c>
      <c r="I9" s="48">
        <v>2</v>
      </c>
      <c r="J9" s="17" t="s">
        <v>94</v>
      </c>
      <c r="K9" s="18"/>
      <c r="L9" s="17"/>
      <c r="M9" s="21"/>
      <c r="N9" s="21"/>
      <c r="O9" s="158"/>
    </row>
    <row r="10" spans="1:15" s="22" customFormat="1" ht="13.9" x14ac:dyDescent="0.25">
      <c r="A10" s="17" t="s">
        <v>48</v>
      </c>
      <c r="B10" s="18">
        <v>1.2</v>
      </c>
      <c r="C10" s="48">
        <v>1.2</v>
      </c>
      <c r="D10" s="17"/>
      <c r="E10" s="18">
        <v>0.9</v>
      </c>
      <c r="F10" s="48">
        <v>0.9</v>
      </c>
      <c r="G10" s="17"/>
      <c r="H10" s="18">
        <v>0.1</v>
      </c>
      <c r="I10" s="48">
        <v>0.1</v>
      </c>
      <c r="J10" s="17" t="s">
        <v>94</v>
      </c>
      <c r="K10" s="18"/>
      <c r="L10" s="17"/>
      <c r="M10" s="21"/>
      <c r="N10" s="21"/>
      <c r="O10" s="158"/>
    </row>
    <row r="11" spans="1:15" s="22" customFormat="1" ht="13.9" x14ac:dyDescent="0.25">
      <c r="A11" s="17" t="s">
        <v>195</v>
      </c>
      <c r="B11" s="18">
        <v>2</v>
      </c>
      <c r="C11" s="48">
        <v>2</v>
      </c>
      <c r="D11" s="17" t="s">
        <v>109</v>
      </c>
      <c r="E11" s="18">
        <v>0.5</v>
      </c>
      <c r="F11" s="48">
        <v>0.5</v>
      </c>
      <c r="G11" s="17"/>
      <c r="H11" s="18">
        <v>2.5</v>
      </c>
      <c r="I11" s="48">
        <v>2.5</v>
      </c>
      <c r="J11" s="17"/>
      <c r="K11" s="18"/>
      <c r="L11" s="17"/>
      <c r="M11" s="21"/>
      <c r="N11" s="21"/>
      <c r="O11" s="158"/>
    </row>
    <row r="12" spans="1:15" s="30" customFormat="1" ht="14.45" thickBot="1" x14ac:dyDescent="0.3">
      <c r="A12" s="28"/>
      <c r="B12" s="29"/>
      <c r="C12" s="154"/>
      <c r="D12" s="28"/>
      <c r="E12" s="29"/>
      <c r="F12" s="154"/>
      <c r="G12" s="28"/>
      <c r="H12" s="29"/>
      <c r="I12" s="154"/>
      <c r="J12" s="28"/>
      <c r="K12" s="29"/>
      <c r="L12" s="28"/>
      <c r="M12" s="31"/>
      <c r="N12" s="31"/>
      <c r="O12" s="159"/>
    </row>
    <row r="13" spans="1:15" ht="14.45" thickTop="1" x14ac:dyDescent="0.25">
      <c r="A13" s="57" t="s">
        <v>101</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150</v>
      </c>
    </row>
    <row r="15" spans="1:15" ht="13.9" x14ac:dyDescent="0.25">
      <c r="A15" s="57" t="s">
        <v>38</v>
      </c>
      <c r="B15" s="58">
        <v>0.3</v>
      </c>
    </row>
    <row r="16" spans="1:15" ht="13.9" x14ac:dyDescent="0.2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9"/>
  <sheetViews>
    <sheetView workbookViewId="0">
      <selection activeCell="F21" sqref="F21"/>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39"/>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26</v>
      </c>
      <c r="B4" s="18">
        <v>1</v>
      </c>
      <c r="C4" s="48">
        <v>1</v>
      </c>
      <c r="D4" s="17"/>
      <c r="E4" s="18">
        <v>1</v>
      </c>
      <c r="F4" s="48">
        <v>1</v>
      </c>
      <c r="G4" s="17"/>
      <c r="H4" s="18">
        <v>0.5</v>
      </c>
      <c r="I4" s="48">
        <v>0.5</v>
      </c>
      <c r="J4" s="17" t="s">
        <v>94</v>
      </c>
      <c r="K4" s="18"/>
      <c r="L4" s="17"/>
      <c r="M4" s="21"/>
      <c r="N4" s="19"/>
      <c r="O4" s="21"/>
    </row>
    <row r="5" spans="1:15" s="22" customFormat="1" ht="13.9" x14ac:dyDescent="0.25">
      <c r="A5" s="17" t="s">
        <v>27</v>
      </c>
      <c r="B5" s="18">
        <v>0.1</v>
      </c>
      <c r="C5" s="48">
        <v>0.1</v>
      </c>
      <c r="D5" s="17"/>
      <c r="E5" s="18">
        <v>0</v>
      </c>
      <c r="F5" s="48">
        <v>0</v>
      </c>
      <c r="G5" s="17"/>
      <c r="H5" s="18">
        <v>0.3</v>
      </c>
      <c r="I5" s="48">
        <v>0.3</v>
      </c>
      <c r="J5" s="17" t="s">
        <v>94</v>
      </c>
      <c r="K5" s="18"/>
      <c r="L5" s="17"/>
      <c r="M5" s="21"/>
      <c r="N5" s="19"/>
      <c r="O5" s="21"/>
    </row>
    <row r="6" spans="1:15" s="22" customFormat="1" ht="13.9" x14ac:dyDescent="0.25">
      <c r="A6" s="17" t="s">
        <v>28</v>
      </c>
      <c r="B6" s="18">
        <v>1.5</v>
      </c>
      <c r="C6" s="48">
        <v>1.5</v>
      </c>
      <c r="D6" s="17"/>
      <c r="E6" s="18">
        <v>0.4</v>
      </c>
      <c r="F6" s="48">
        <v>0.4</v>
      </c>
      <c r="G6" s="17"/>
      <c r="H6" s="18">
        <v>0.6</v>
      </c>
      <c r="I6" s="48">
        <v>0.6</v>
      </c>
      <c r="J6" s="17" t="s">
        <v>94</v>
      </c>
      <c r="K6" s="18"/>
      <c r="L6" s="17"/>
      <c r="M6" s="21"/>
      <c r="N6" s="19"/>
      <c r="O6" s="21"/>
    </row>
    <row r="7" spans="1:15" s="22" customFormat="1" ht="13.9" x14ac:dyDescent="0.25">
      <c r="A7" s="17" t="s">
        <v>29</v>
      </c>
      <c r="B7" s="18">
        <v>0</v>
      </c>
      <c r="C7" s="48">
        <v>0</v>
      </c>
      <c r="D7" s="17"/>
      <c r="E7" s="18">
        <v>0.3</v>
      </c>
      <c r="F7" s="48">
        <v>0.3</v>
      </c>
      <c r="G7" s="17"/>
      <c r="H7" s="18">
        <v>0</v>
      </c>
      <c r="I7" s="48">
        <v>0</v>
      </c>
      <c r="J7" s="17" t="s">
        <v>94</v>
      </c>
      <c r="K7" s="18"/>
      <c r="L7" s="17"/>
      <c r="M7" s="21"/>
      <c r="N7" s="19"/>
      <c r="O7" s="21"/>
    </row>
    <row r="8" spans="1:15" s="22" customFormat="1" ht="13.9" x14ac:dyDescent="0.25">
      <c r="A8" s="17" t="s">
        <v>30</v>
      </c>
      <c r="B8" s="18">
        <v>0.3</v>
      </c>
      <c r="C8" s="48">
        <v>0</v>
      </c>
      <c r="D8" s="17"/>
      <c r="E8" s="18">
        <v>0.2</v>
      </c>
      <c r="F8" s="48">
        <v>0.2</v>
      </c>
      <c r="G8" s="17"/>
      <c r="H8" s="18">
        <v>0.8</v>
      </c>
      <c r="I8" s="48">
        <v>0</v>
      </c>
      <c r="J8" s="17" t="s">
        <v>94</v>
      </c>
      <c r="K8" s="18"/>
      <c r="L8" s="17"/>
      <c r="M8" s="21"/>
      <c r="N8" s="19"/>
      <c r="O8" s="21"/>
    </row>
    <row r="9" spans="1:15" s="22" customFormat="1" ht="13.9" x14ac:dyDescent="0.25">
      <c r="A9" s="17" t="s">
        <v>31</v>
      </c>
      <c r="B9" s="18">
        <v>2</v>
      </c>
      <c r="C9" s="48">
        <v>2</v>
      </c>
      <c r="D9" s="17" t="s">
        <v>114</v>
      </c>
      <c r="E9" s="18">
        <v>3</v>
      </c>
      <c r="F9" s="48">
        <v>3</v>
      </c>
      <c r="G9" s="17" t="s">
        <v>102</v>
      </c>
      <c r="H9" s="18">
        <v>4</v>
      </c>
      <c r="I9" s="48">
        <v>4</v>
      </c>
      <c r="J9" s="17" t="s">
        <v>94</v>
      </c>
      <c r="K9" s="18"/>
      <c r="L9" s="17"/>
      <c r="M9" s="21"/>
      <c r="N9" s="19"/>
      <c r="O9" s="179" t="s">
        <v>262</v>
      </c>
    </row>
    <row r="10" spans="1:15" s="22" customFormat="1" ht="13.9"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3.9"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3.9" x14ac:dyDescent="0.25">
      <c r="A12" s="17" t="s">
        <v>36</v>
      </c>
      <c r="B12" s="18">
        <v>0</v>
      </c>
      <c r="C12" s="48">
        <v>0</v>
      </c>
      <c r="D12" s="17"/>
      <c r="E12" s="18">
        <v>0</v>
      </c>
      <c r="F12" s="48">
        <v>0</v>
      </c>
      <c r="G12" s="17"/>
      <c r="H12" s="18">
        <v>0</v>
      </c>
      <c r="I12" s="48">
        <v>0</v>
      </c>
      <c r="J12" s="17" t="s">
        <v>94</v>
      </c>
      <c r="K12" s="18"/>
      <c r="L12" s="17"/>
      <c r="M12" s="21"/>
      <c r="N12" s="19"/>
      <c r="O12" s="21" t="s">
        <v>258</v>
      </c>
    </row>
    <row r="13" spans="1:15" s="22" customFormat="1" ht="13.9"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3.9"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3.9"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94</v>
      </c>
      <c r="K16" s="18"/>
      <c r="L16" s="17"/>
      <c r="M16" s="21"/>
      <c r="N16" s="19" t="s">
        <v>227</v>
      </c>
      <c r="O16" s="21" t="s">
        <v>226</v>
      </c>
    </row>
    <row r="17" spans="1:15" s="22" customFormat="1" ht="13.9" x14ac:dyDescent="0.25">
      <c r="A17" s="17" t="s">
        <v>37</v>
      </c>
      <c r="B17" s="18">
        <v>0.7</v>
      </c>
      <c r="C17" s="48">
        <v>0.7</v>
      </c>
      <c r="D17" s="17"/>
      <c r="E17" s="18">
        <v>3</v>
      </c>
      <c r="F17" s="48">
        <v>3</v>
      </c>
      <c r="G17" s="17"/>
      <c r="H17" s="18">
        <v>0.4</v>
      </c>
      <c r="I17" s="168">
        <v>0.4</v>
      </c>
      <c r="J17" s="17" t="s">
        <v>94</v>
      </c>
      <c r="K17" s="18"/>
      <c r="L17" s="17"/>
      <c r="M17" s="21"/>
      <c r="N17" s="19"/>
      <c r="O17" s="21"/>
    </row>
    <row r="18" spans="1:15" s="22" customFormat="1" ht="13.9" x14ac:dyDescent="0.25">
      <c r="A18" s="17" t="s">
        <v>39</v>
      </c>
      <c r="B18" s="18">
        <v>0.4</v>
      </c>
      <c r="C18" s="48">
        <v>0.4</v>
      </c>
      <c r="D18" s="17"/>
      <c r="E18" s="18">
        <v>0.2</v>
      </c>
      <c r="F18" s="48">
        <v>0.2</v>
      </c>
      <c r="G18" s="17"/>
      <c r="H18" s="18">
        <v>0.5</v>
      </c>
      <c r="I18" s="168">
        <v>0.5</v>
      </c>
      <c r="J18" s="17" t="s">
        <v>94</v>
      </c>
      <c r="K18" s="18"/>
      <c r="L18" s="17"/>
      <c r="M18" s="21"/>
      <c r="N18" s="19"/>
      <c r="O18" s="21"/>
    </row>
    <row r="19" spans="1:15" s="22" customFormat="1" ht="13.9" x14ac:dyDescent="0.25">
      <c r="A19" s="17" t="s">
        <v>40</v>
      </c>
      <c r="B19" s="18">
        <v>0.5</v>
      </c>
      <c r="C19" s="48">
        <v>0.5</v>
      </c>
      <c r="D19" s="17"/>
      <c r="E19" s="18">
        <v>0.5</v>
      </c>
      <c r="F19" s="48">
        <v>0.5</v>
      </c>
      <c r="G19" s="17"/>
      <c r="H19" s="18">
        <v>1.5</v>
      </c>
      <c r="I19" s="168">
        <v>0.5</v>
      </c>
      <c r="J19" s="17" t="s">
        <v>94</v>
      </c>
      <c r="K19" s="18"/>
      <c r="L19" s="17"/>
      <c r="M19" s="21"/>
      <c r="N19" s="19"/>
      <c r="O19" s="21" t="s">
        <v>156</v>
      </c>
    </row>
    <row r="20" spans="1:15" s="22" customFormat="1" ht="13.9" x14ac:dyDescent="0.25">
      <c r="A20" s="17" t="s">
        <v>54</v>
      </c>
      <c r="B20" s="18">
        <v>1</v>
      </c>
      <c r="C20" s="48">
        <v>1</v>
      </c>
      <c r="D20" s="17" t="s">
        <v>109</v>
      </c>
      <c r="E20" s="18">
        <v>2</v>
      </c>
      <c r="F20" s="48">
        <v>0</v>
      </c>
      <c r="G20" s="17" t="s">
        <v>106</v>
      </c>
      <c r="H20" s="18">
        <v>3.5</v>
      </c>
      <c r="I20" s="168">
        <v>3.5</v>
      </c>
      <c r="J20" s="17" t="s">
        <v>94</v>
      </c>
      <c r="K20" s="18"/>
      <c r="L20" s="17"/>
      <c r="M20" s="21"/>
      <c r="N20" s="19"/>
      <c r="O20" s="21" t="s">
        <v>261</v>
      </c>
    </row>
    <row r="21" spans="1:15" s="22" customFormat="1" ht="13.9" x14ac:dyDescent="0.25">
      <c r="A21" s="17" t="s">
        <v>124</v>
      </c>
      <c r="B21" s="18">
        <v>2</v>
      </c>
      <c r="C21" s="48">
        <v>0</v>
      </c>
      <c r="D21" s="17" t="s">
        <v>109</v>
      </c>
      <c r="E21" s="18">
        <v>2</v>
      </c>
      <c r="F21" s="48">
        <v>2</v>
      </c>
      <c r="G21" s="17" t="s">
        <v>104</v>
      </c>
      <c r="H21" s="18">
        <v>4</v>
      </c>
      <c r="I21" s="168">
        <v>4</v>
      </c>
      <c r="J21" s="17" t="s">
        <v>94</v>
      </c>
      <c r="K21" s="18"/>
      <c r="L21" s="17"/>
      <c r="M21" s="21"/>
      <c r="N21" s="161">
        <v>41501</v>
      </c>
      <c r="O21" s="21" t="s">
        <v>149</v>
      </c>
    </row>
    <row r="22" spans="1:15" s="22" customFormat="1" ht="13.9" x14ac:dyDescent="0.25">
      <c r="A22" s="17" t="s">
        <v>197</v>
      </c>
      <c r="B22" s="18">
        <v>2</v>
      </c>
      <c r="C22" s="48">
        <v>0</v>
      </c>
      <c r="D22" s="17" t="s">
        <v>109</v>
      </c>
      <c r="E22" s="18">
        <v>2</v>
      </c>
      <c r="F22" s="48">
        <v>2</v>
      </c>
      <c r="G22" s="17"/>
      <c r="H22" s="18">
        <v>3</v>
      </c>
      <c r="I22" s="168">
        <v>0</v>
      </c>
      <c r="J22" s="17" t="s">
        <v>94</v>
      </c>
      <c r="K22" s="18"/>
      <c r="L22" s="17"/>
      <c r="M22" s="21"/>
      <c r="N22" s="161">
        <v>41501</v>
      </c>
      <c r="O22" s="160"/>
    </row>
    <row r="23" spans="1:15" s="22" customFormat="1" ht="13.9" x14ac:dyDescent="0.25">
      <c r="A23" s="17" t="s">
        <v>198</v>
      </c>
      <c r="B23" s="18">
        <v>2</v>
      </c>
      <c r="C23" s="48">
        <v>0</v>
      </c>
      <c r="D23" s="17" t="s">
        <v>109</v>
      </c>
      <c r="E23" s="18">
        <v>2</v>
      </c>
      <c r="F23" s="48">
        <v>2</v>
      </c>
      <c r="G23" s="17"/>
      <c r="H23" s="18">
        <v>2</v>
      </c>
      <c r="I23" s="168">
        <v>0</v>
      </c>
      <c r="J23" s="17" t="s">
        <v>94</v>
      </c>
      <c r="K23" s="18"/>
      <c r="L23" s="17"/>
      <c r="M23" s="21"/>
      <c r="N23" s="161">
        <v>41501</v>
      </c>
      <c r="O23" s="160"/>
    </row>
    <row r="24" spans="1:15" s="22" customFormat="1" ht="13.9" x14ac:dyDescent="0.25">
      <c r="A24" s="17"/>
      <c r="B24" s="18"/>
      <c r="C24" s="48"/>
      <c r="D24" s="17"/>
      <c r="E24" s="18"/>
      <c r="F24" s="48"/>
      <c r="G24" s="17"/>
      <c r="H24" s="18"/>
      <c r="I24" s="48"/>
      <c r="J24" s="17"/>
      <c r="K24" s="18"/>
      <c r="L24" s="17"/>
      <c r="M24" s="21"/>
      <c r="N24" s="19"/>
      <c r="O24" s="21"/>
    </row>
    <row r="25" spans="1:15" s="55" customFormat="1" ht="14.45" thickBot="1" x14ac:dyDescent="0.3">
      <c r="A25" s="50"/>
      <c r="B25" s="51"/>
      <c r="C25" s="52"/>
      <c r="D25" s="50"/>
      <c r="E25" s="51"/>
      <c r="F25" s="52"/>
      <c r="G25" s="50"/>
      <c r="H25" s="51"/>
      <c r="I25" s="52"/>
      <c r="J25" s="50"/>
      <c r="K25" s="51"/>
      <c r="L25" s="50"/>
      <c r="M25" s="157"/>
      <c r="N25" s="53"/>
      <c r="O25" s="157"/>
    </row>
    <row r="26" spans="1:15" ht="14.45" thickTop="1" x14ac:dyDescent="0.25">
      <c r="A26" s="57" t="s">
        <v>101</v>
      </c>
      <c r="B26" s="58">
        <f>SUM(B4:B25)</f>
        <v>16.700000000000003</v>
      </c>
      <c r="C26" s="150">
        <f>SUM(C4:C25)</f>
        <v>10.4</v>
      </c>
      <c r="E26" s="58">
        <f>SUM(E4:E25)</f>
        <v>21.6</v>
      </c>
      <c r="F26" s="150">
        <f>SUM(F4:F25)</f>
        <v>19.600000000000001</v>
      </c>
      <c r="H26" s="58">
        <f>SUM(H4:H25)</f>
        <v>27.5</v>
      </c>
      <c r="I26" s="150">
        <f>SUM(I4:I25)</f>
        <v>18.700000000000003</v>
      </c>
      <c r="K26" s="58">
        <f>E26*B28</f>
        <v>6.48</v>
      </c>
      <c r="L26" s="57">
        <f>H26*B28</f>
        <v>8.25</v>
      </c>
      <c r="M26" s="71">
        <f>(E26+H26)*B29</f>
        <v>14.73</v>
      </c>
      <c r="O26" s="71" t="s">
        <v>150</v>
      </c>
    </row>
    <row r="28" spans="1:15" ht="13.9" x14ac:dyDescent="0.25">
      <c r="A28" s="57" t="s">
        <v>38</v>
      </c>
      <c r="B28" s="58">
        <v>0.3</v>
      </c>
    </row>
    <row r="29" spans="1:15" ht="13.9" x14ac:dyDescent="0.2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8"/>
  <sheetViews>
    <sheetView topLeftCell="A2" workbookViewId="0">
      <selection activeCell="K44" sqref="K44"/>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180" t="s">
        <v>5</v>
      </c>
      <c r="C1" s="181"/>
      <c r="D1" s="182"/>
      <c r="E1" s="180" t="s">
        <v>6</v>
      </c>
      <c r="F1" s="181"/>
      <c r="G1" s="182"/>
      <c r="H1" s="180" t="s">
        <v>7</v>
      </c>
      <c r="I1" s="181"/>
      <c r="J1" s="182"/>
      <c r="K1" s="180" t="s">
        <v>97</v>
      </c>
      <c r="L1" s="182"/>
      <c r="M1" s="39"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53</v>
      </c>
      <c r="B5" s="18">
        <v>1.5</v>
      </c>
      <c r="C5" s="48">
        <v>1.5</v>
      </c>
      <c r="D5" s="17"/>
      <c r="E5" s="18">
        <v>1</v>
      </c>
      <c r="F5" s="48">
        <v>1</v>
      </c>
      <c r="G5" s="17"/>
      <c r="H5" s="18">
        <v>1</v>
      </c>
      <c r="I5" s="48">
        <v>1</v>
      </c>
      <c r="J5" s="17"/>
      <c r="K5" s="18"/>
      <c r="L5" s="17"/>
      <c r="M5" s="19"/>
      <c r="N5" s="20"/>
      <c r="O5" s="21"/>
    </row>
    <row r="6" spans="1:15" s="22" customFormat="1" ht="13.9" x14ac:dyDescent="0.25">
      <c r="A6" s="17" t="s">
        <v>54</v>
      </c>
      <c r="B6" s="18">
        <v>1</v>
      </c>
      <c r="C6" s="48">
        <v>1</v>
      </c>
      <c r="D6" s="17"/>
      <c r="E6" s="18">
        <v>1.5</v>
      </c>
      <c r="F6" s="48">
        <v>1.5</v>
      </c>
      <c r="G6" s="17"/>
      <c r="H6" s="18">
        <v>1</v>
      </c>
      <c r="I6" s="48">
        <v>1</v>
      </c>
      <c r="J6" s="17"/>
      <c r="K6" s="18"/>
      <c r="L6" s="17"/>
      <c r="M6" s="19"/>
      <c r="N6" s="20"/>
      <c r="O6" s="21"/>
    </row>
    <row r="7" spans="1:15" s="22" customFormat="1" ht="13.9" x14ac:dyDescent="0.25">
      <c r="A7" s="17" t="s">
        <v>148</v>
      </c>
      <c r="B7" s="18">
        <v>4</v>
      </c>
      <c r="C7" s="48">
        <v>4</v>
      </c>
      <c r="D7" s="17" t="s">
        <v>114</v>
      </c>
      <c r="E7" s="18">
        <v>5</v>
      </c>
      <c r="F7" s="48">
        <v>5</v>
      </c>
      <c r="G7" s="17" t="s">
        <v>104</v>
      </c>
      <c r="H7" s="18"/>
      <c r="I7" s="48"/>
      <c r="J7" s="17"/>
      <c r="K7" s="18"/>
      <c r="L7" s="17"/>
      <c r="M7" s="19"/>
      <c r="N7" s="20" t="s">
        <v>149</v>
      </c>
      <c r="O7" s="21"/>
    </row>
    <row r="8" spans="1:15" s="22" customFormat="1" ht="13.9" x14ac:dyDescent="0.25">
      <c r="A8" s="17" t="s">
        <v>155</v>
      </c>
      <c r="B8" s="18">
        <v>6</v>
      </c>
      <c r="C8" s="48">
        <v>6</v>
      </c>
      <c r="D8" s="17"/>
      <c r="E8" s="18">
        <v>14</v>
      </c>
      <c r="F8" s="48">
        <v>14</v>
      </c>
      <c r="G8" s="17"/>
      <c r="H8" s="18">
        <v>3</v>
      </c>
      <c r="I8" s="48">
        <v>3</v>
      </c>
      <c r="J8" s="17"/>
      <c r="K8" s="18"/>
      <c r="L8" s="17"/>
      <c r="M8" s="19"/>
      <c r="N8" s="20" t="s">
        <v>149</v>
      </c>
      <c r="O8" s="21" t="s">
        <v>257</v>
      </c>
    </row>
    <row r="9" spans="1:15" s="22" customFormat="1" ht="13.9" x14ac:dyDescent="0.25">
      <c r="A9" s="17" t="s">
        <v>21</v>
      </c>
      <c r="B9" s="18">
        <v>8</v>
      </c>
      <c r="C9" s="48">
        <v>8</v>
      </c>
      <c r="D9" s="17"/>
      <c r="E9" s="18">
        <v>4</v>
      </c>
      <c r="F9" s="48">
        <v>4</v>
      </c>
      <c r="G9" s="17"/>
      <c r="H9" s="18">
        <v>5</v>
      </c>
      <c r="I9" s="48">
        <v>5</v>
      </c>
      <c r="J9" s="17"/>
      <c r="K9" s="18"/>
      <c r="L9" s="17"/>
      <c r="M9" s="21"/>
      <c r="N9" s="19" t="s">
        <v>149</v>
      </c>
      <c r="O9" s="67" t="s">
        <v>59</v>
      </c>
    </row>
    <row r="10" spans="1:15" s="22" customFormat="1" ht="13.9" x14ac:dyDescent="0.25">
      <c r="A10" s="17" t="s">
        <v>233</v>
      </c>
      <c r="B10" s="18"/>
      <c r="C10" s="48"/>
      <c r="D10" s="17"/>
      <c r="E10" s="18">
        <v>2</v>
      </c>
      <c r="F10" s="48">
        <v>0</v>
      </c>
      <c r="G10" s="17" t="s">
        <v>105</v>
      </c>
      <c r="H10" s="18"/>
      <c r="I10" s="48"/>
      <c r="J10" s="17"/>
      <c r="K10" s="18"/>
      <c r="L10" s="17"/>
      <c r="M10" s="21"/>
      <c r="N10" s="19"/>
      <c r="O10" s="67" t="s">
        <v>259</v>
      </c>
    </row>
    <row r="11" spans="1:15" s="22" customFormat="1" ht="13.9" x14ac:dyDescent="0.25">
      <c r="A11" s="17" t="s">
        <v>236</v>
      </c>
      <c r="B11" s="18"/>
      <c r="C11" s="48"/>
      <c r="D11" s="17"/>
      <c r="E11" s="18">
        <v>1</v>
      </c>
      <c r="F11" s="48">
        <v>0.5</v>
      </c>
      <c r="G11" s="17" t="s">
        <v>102</v>
      </c>
      <c r="H11" s="18"/>
      <c r="I11" s="48"/>
      <c r="J11" s="17"/>
      <c r="K11" s="18"/>
      <c r="L11" s="17"/>
      <c r="M11" s="21"/>
      <c r="N11" s="19"/>
      <c r="O11" s="67" t="s">
        <v>238</v>
      </c>
    </row>
    <row r="12" spans="1:15" s="22" customFormat="1" ht="13.9" x14ac:dyDescent="0.25">
      <c r="A12" s="17" t="s">
        <v>237</v>
      </c>
      <c r="B12" s="18"/>
      <c r="C12" s="48"/>
      <c r="D12" s="17"/>
      <c r="E12" s="18"/>
      <c r="F12" s="48"/>
      <c r="G12" s="17"/>
      <c r="H12" s="18"/>
      <c r="I12" s="48"/>
      <c r="J12" s="17"/>
      <c r="K12" s="18"/>
      <c r="L12" s="17"/>
      <c r="M12" s="21"/>
      <c r="N12" s="19"/>
      <c r="O12" s="67" t="s">
        <v>239</v>
      </c>
    </row>
    <row r="13" spans="1:15" s="22" customFormat="1" ht="13.9" x14ac:dyDescent="0.25">
      <c r="A13" s="17" t="s">
        <v>234</v>
      </c>
      <c r="B13" s="18"/>
      <c r="C13" s="48"/>
      <c r="D13" s="17"/>
      <c r="E13" s="18"/>
      <c r="F13" s="48"/>
      <c r="G13" s="17"/>
      <c r="H13" s="18">
        <v>3</v>
      </c>
      <c r="I13" s="48">
        <v>3</v>
      </c>
      <c r="J13" s="17"/>
      <c r="K13" s="18"/>
      <c r="L13" s="17"/>
      <c r="M13" s="21"/>
      <c r="N13" s="19"/>
      <c r="O13" s="67"/>
    </row>
    <row r="14" spans="1:15" s="22" customFormat="1" ht="13.9" x14ac:dyDescent="0.25">
      <c r="A14" s="17" t="s">
        <v>235</v>
      </c>
      <c r="B14" s="18"/>
      <c r="C14" s="48"/>
      <c r="D14" s="17"/>
      <c r="E14" s="18"/>
      <c r="F14" s="48"/>
      <c r="G14" s="17"/>
      <c r="H14" s="18">
        <v>3</v>
      </c>
      <c r="I14" s="48">
        <v>3</v>
      </c>
      <c r="J14" s="17"/>
      <c r="K14" s="18"/>
      <c r="L14" s="17"/>
      <c r="M14" s="21"/>
      <c r="N14" s="19"/>
      <c r="O14" s="67"/>
    </row>
    <row r="15" spans="1:15" s="22" customFormat="1" ht="13.9" x14ac:dyDescent="0.25">
      <c r="A15" s="171" t="s">
        <v>241</v>
      </c>
      <c r="B15" s="18"/>
      <c r="C15" s="48"/>
      <c r="D15" s="17"/>
      <c r="E15" s="18"/>
      <c r="F15" s="173"/>
      <c r="G15" s="21"/>
      <c r="H15" s="171">
        <v>3</v>
      </c>
      <c r="I15" s="173">
        <v>3</v>
      </c>
      <c r="J15" s="17"/>
      <c r="K15" s="18"/>
      <c r="L15" s="17"/>
      <c r="M15" s="21"/>
      <c r="N15" s="19"/>
      <c r="O15" s="67"/>
    </row>
    <row r="16" spans="1:15" s="22" customFormat="1" ht="13.9" x14ac:dyDescent="0.25">
      <c r="A16" s="171" t="s">
        <v>242</v>
      </c>
      <c r="B16" s="18"/>
      <c r="C16" s="48"/>
      <c r="D16" s="17"/>
      <c r="E16" s="172"/>
      <c r="F16" s="174"/>
      <c r="G16" s="21"/>
      <c r="H16" s="172"/>
      <c r="I16" s="174"/>
      <c r="J16" s="17"/>
      <c r="K16" s="18"/>
      <c r="L16" s="17"/>
      <c r="M16" s="21"/>
      <c r="N16" s="19"/>
      <c r="O16" s="67"/>
    </row>
    <row r="17" spans="1:15" s="22" customFormat="1" ht="13.9" x14ac:dyDescent="0.25">
      <c r="A17" s="171" t="s">
        <v>243</v>
      </c>
      <c r="B17" s="18"/>
      <c r="C17" s="48"/>
      <c r="D17" s="17"/>
      <c r="E17" s="172"/>
      <c r="F17" s="174"/>
      <c r="G17" s="21"/>
      <c r="H17" s="172">
        <v>0.1</v>
      </c>
      <c r="I17" s="174">
        <v>0.1</v>
      </c>
      <c r="J17" s="17"/>
      <c r="K17" s="18"/>
      <c r="L17" s="17"/>
      <c r="M17" s="21"/>
      <c r="N17" s="19"/>
      <c r="O17" s="67"/>
    </row>
    <row r="18" spans="1:15" s="22" customFormat="1" ht="13.9" x14ac:dyDescent="0.25">
      <c r="A18" s="171" t="s">
        <v>244</v>
      </c>
      <c r="B18" s="18"/>
      <c r="C18" s="48"/>
      <c r="D18" s="17"/>
      <c r="E18" s="172"/>
      <c r="F18" s="174"/>
      <c r="G18" s="21"/>
      <c r="H18" s="172">
        <v>0.3</v>
      </c>
      <c r="I18" s="174">
        <v>0.3</v>
      </c>
      <c r="J18" s="17"/>
      <c r="K18" s="18"/>
      <c r="L18" s="17"/>
      <c r="M18" s="21"/>
      <c r="N18" s="19"/>
      <c r="O18" s="67"/>
    </row>
    <row r="19" spans="1:15" s="22" customFormat="1" ht="13.9" x14ac:dyDescent="0.25">
      <c r="A19" s="171" t="s">
        <v>245</v>
      </c>
      <c r="B19" s="18"/>
      <c r="C19" s="48"/>
      <c r="D19" s="17"/>
      <c r="E19" s="172">
        <v>0.4</v>
      </c>
      <c r="F19" s="174">
        <v>0.4</v>
      </c>
      <c r="G19" s="21"/>
      <c r="H19" s="172">
        <v>1</v>
      </c>
      <c r="I19" s="174">
        <v>1</v>
      </c>
      <c r="J19" s="17"/>
      <c r="K19" s="18"/>
      <c r="L19" s="17"/>
      <c r="M19" s="21"/>
      <c r="N19" s="19"/>
      <c r="O19" s="67"/>
    </row>
    <row r="20" spans="1:15" s="22" customFormat="1" ht="13.9" x14ac:dyDescent="0.25">
      <c r="A20" s="171" t="s">
        <v>246</v>
      </c>
      <c r="B20" s="18"/>
      <c r="C20" s="48"/>
      <c r="D20" s="17"/>
      <c r="E20" s="172"/>
      <c r="F20" s="174"/>
      <c r="G20" s="21"/>
      <c r="H20" s="172">
        <v>1</v>
      </c>
      <c r="I20" s="174">
        <v>1</v>
      </c>
      <c r="J20" s="17"/>
      <c r="K20" s="18"/>
      <c r="L20" s="17"/>
      <c r="M20" s="21"/>
      <c r="N20" s="19"/>
      <c r="O20" s="67"/>
    </row>
    <row r="21" spans="1:15" s="22" customFormat="1" ht="13.9" x14ac:dyDescent="0.25">
      <c r="A21" s="171" t="s">
        <v>247</v>
      </c>
      <c r="B21" s="18"/>
      <c r="C21" s="48"/>
      <c r="D21" s="17"/>
      <c r="E21" s="172"/>
      <c r="F21" s="174"/>
      <c r="G21" s="21"/>
      <c r="H21" s="172">
        <v>1.5</v>
      </c>
      <c r="I21" s="174">
        <v>1.5</v>
      </c>
      <c r="J21" s="17"/>
      <c r="K21" s="18"/>
      <c r="L21" s="17"/>
      <c r="M21" s="21"/>
      <c r="N21" s="19"/>
      <c r="O21" s="67"/>
    </row>
    <row r="22" spans="1:15" s="22" customFormat="1" ht="13.9" x14ac:dyDescent="0.25">
      <c r="A22" s="171" t="s">
        <v>248</v>
      </c>
      <c r="B22" s="18"/>
      <c r="C22" s="48"/>
      <c r="D22" s="17"/>
      <c r="E22" s="172"/>
      <c r="F22" s="174"/>
      <c r="G22" s="21"/>
      <c r="H22" s="172"/>
      <c r="I22" s="174"/>
      <c r="J22" s="17"/>
      <c r="K22" s="18"/>
      <c r="L22" s="17"/>
      <c r="M22" s="21"/>
      <c r="N22" s="19"/>
      <c r="O22" s="67"/>
    </row>
    <row r="23" spans="1:15" s="22" customFormat="1" ht="13.9" x14ac:dyDescent="0.25">
      <c r="A23" s="171" t="s">
        <v>249</v>
      </c>
      <c r="B23" s="18"/>
      <c r="C23" s="48"/>
      <c r="D23" s="17"/>
      <c r="E23" s="172">
        <v>0.5</v>
      </c>
      <c r="F23" s="174">
        <v>0.5</v>
      </c>
      <c r="G23" s="21"/>
      <c r="H23" s="172">
        <v>1.5</v>
      </c>
      <c r="I23" s="174">
        <v>1.5</v>
      </c>
      <c r="J23" s="17"/>
      <c r="K23" s="18"/>
      <c r="L23" s="17"/>
      <c r="M23" s="21"/>
      <c r="N23" s="19"/>
      <c r="O23" s="67"/>
    </row>
    <row r="24" spans="1:15" s="22" customFormat="1" ht="13.9" x14ac:dyDescent="0.25">
      <c r="A24" s="171" t="s">
        <v>250</v>
      </c>
      <c r="B24" s="18"/>
      <c r="C24" s="48"/>
      <c r="D24" s="17"/>
      <c r="E24" s="172"/>
      <c r="F24" s="174"/>
      <c r="G24" s="21"/>
      <c r="H24" s="172">
        <v>1</v>
      </c>
      <c r="I24" s="174">
        <v>1</v>
      </c>
      <c r="J24" s="17"/>
      <c r="K24" s="18"/>
      <c r="L24" s="17"/>
      <c r="M24" s="21"/>
      <c r="N24" s="19"/>
      <c r="O24" s="67"/>
    </row>
    <row r="25" spans="1:15" s="22" customFormat="1" ht="13.9" x14ac:dyDescent="0.25">
      <c r="A25" s="171" t="s">
        <v>251</v>
      </c>
      <c r="B25" s="18"/>
      <c r="C25" s="48"/>
      <c r="D25" s="17"/>
      <c r="E25" s="172"/>
      <c r="F25" s="174"/>
      <c r="G25" s="21"/>
      <c r="H25" s="172">
        <v>0.3</v>
      </c>
      <c r="I25" s="174">
        <v>0.3</v>
      </c>
      <c r="J25" s="17"/>
      <c r="K25" s="18"/>
      <c r="L25" s="17"/>
      <c r="M25" s="21"/>
      <c r="N25" s="19"/>
      <c r="O25" s="67"/>
    </row>
    <row r="26" spans="1:15" s="22" customFormat="1" ht="13.9" x14ac:dyDescent="0.25">
      <c r="A26" s="171" t="s">
        <v>252</v>
      </c>
      <c r="B26" s="18"/>
      <c r="C26" s="48"/>
      <c r="D26" s="17"/>
      <c r="E26" s="172"/>
      <c r="F26" s="174"/>
      <c r="G26" s="21"/>
      <c r="H26" s="172">
        <v>2</v>
      </c>
      <c r="I26" s="174">
        <v>2</v>
      </c>
      <c r="J26" s="17"/>
      <c r="K26" s="18"/>
      <c r="L26" s="17"/>
      <c r="M26" s="21"/>
      <c r="N26" s="19"/>
      <c r="O26" s="67"/>
    </row>
    <row r="27" spans="1:15" s="22" customFormat="1" ht="13.9" x14ac:dyDescent="0.25">
      <c r="A27" s="171" t="s">
        <v>253</v>
      </c>
      <c r="B27" s="18"/>
      <c r="C27" s="48"/>
      <c r="D27" s="17"/>
      <c r="E27" s="172"/>
      <c r="F27" s="174"/>
      <c r="G27" s="21"/>
      <c r="H27" s="172">
        <v>0.4</v>
      </c>
      <c r="I27" s="174">
        <v>0.4</v>
      </c>
      <c r="J27" s="17"/>
      <c r="K27" s="18"/>
      <c r="L27" s="17"/>
      <c r="M27" s="21"/>
      <c r="N27" s="19"/>
      <c r="O27" s="67"/>
    </row>
    <row r="28" spans="1:15" s="22" customFormat="1" ht="13.9" x14ac:dyDescent="0.25">
      <c r="A28" s="171" t="s">
        <v>254</v>
      </c>
      <c r="B28" s="18"/>
      <c r="C28" s="48"/>
      <c r="D28" s="17"/>
      <c r="E28" s="172"/>
      <c r="F28" s="174"/>
      <c r="G28" s="21"/>
      <c r="H28" s="172">
        <v>0.4</v>
      </c>
      <c r="I28" s="174">
        <v>0.4</v>
      </c>
      <c r="J28" s="17"/>
      <c r="K28" s="18"/>
      <c r="L28" s="17"/>
      <c r="M28" s="21"/>
      <c r="N28" s="19"/>
      <c r="O28" s="67"/>
    </row>
    <row r="29" spans="1:15" s="22" customFormat="1" ht="13.9" x14ac:dyDescent="0.25">
      <c r="A29" s="171" t="s">
        <v>255</v>
      </c>
      <c r="B29" s="18"/>
      <c r="C29" s="48"/>
      <c r="D29" s="17"/>
      <c r="E29" s="172"/>
      <c r="F29" s="174"/>
      <c r="G29" s="21"/>
      <c r="H29" s="172">
        <v>0.5</v>
      </c>
      <c r="I29" s="174">
        <v>0.5</v>
      </c>
      <c r="J29" s="17"/>
      <c r="K29" s="18"/>
      <c r="L29" s="17"/>
      <c r="M29" s="21"/>
      <c r="N29" s="19"/>
      <c r="O29" s="67"/>
    </row>
    <row r="30" spans="1:15" s="22" customFormat="1" ht="13.9" x14ac:dyDescent="0.25">
      <c r="A30" s="171" t="s">
        <v>256</v>
      </c>
      <c r="B30" s="18"/>
      <c r="C30" s="48"/>
      <c r="D30" s="17"/>
      <c r="E30" s="172">
        <v>0.3</v>
      </c>
      <c r="F30" s="174">
        <v>0.3</v>
      </c>
      <c r="G30" s="21"/>
      <c r="H30" s="172">
        <v>3</v>
      </c>
      <c r="I30" s="174">
        <v>3</v>
      </c>
      <c r="J30" s="17"/>
      <c r="K30" s="18"/>
      <c r="L30" s="17"/>
      <c r="M30" s="21"/>
      <c r="N30" s="19"/>
      <c r="O30" s="67"/>
    </row>
    <row r="31" spans="1:15" s="22" customFormat="1" ht="13.9" x14ac:dyDescent="0.25">
      <c r="A31" s="17"/>
      <c r="B31" s="18"/>
      <c r="C31" s="48"/>
      <c r="D31" s="17"/>
      <c r="E31" s="18"/>
      <c r="F31" s="176"/>
      <c r="G31" s="113"/>
      <c r="H31" s="164"/>
      <c r="I31" s="147"/>
      <c r="J31" s="17"/>
      <c r="K31" s="18"/>
      <c r="L31" s="17"/>
      <c r="M31" s="21"/>
      <c r="N31" s="19"/>
      <c r="O31" s="67"/>
    </row>
    <row r="32" spans="1:15" s="22" customFormat="1" x14ac:dyDescent="0.25">
      <c r="A32" s="17"/>
      <c r="B32" s="18"/>
      <c r="C32" s="48"/>
      <c r="D32" s="17"/>
      <c r="E32" s="18"/>
      <c r="F32" s="176"/>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5.75" thickBot="1" x14ac:dyDescent="0.3">
      <c r="A34" s="28"/>
      <c r="B34" s="29"/>
      <c r="C34" s="154"/>
      <c r="D34" s="28"/>
      <c r="E34" s="29"/>
      <c r="F34" s="154"/>
      <c r="G34" s="28"/>
      <c r="H34" s="29"/>
      <c r="I34" s="154"/>
      <c r="J34" s="28"/>
      <c r="K34" s="29"/>
      <c r="L34" s="28"/>
      <c r="M34" s="162"/>
      <c r="N34" s="163"/>
      <c r="O34" s="31"/>
    </row>
    <row r="35" spans="1:15" ht="15.75" thickTop="1" x14ac:dyDescent="0.25">
      <c r="A35" s="57" t="s">
        <v>101</v>
      </c>
      <c r="B35" s="58">
        <f>SUM(B4:B34)</f>
        <v>20.5</v>
      </c>
      <c r="C35" s="150">
        <f>SUM(C4:C34)</f>
        <v>20.5</v>
      </c>
      <c r="E35" s="58">
        <f>SUM(E4:E34)</f>
        <v>29.7</v>
      </c>
      <c r="F35" s="150">
        <f>SUM(F4:F34)</f>
        <v>27.2</v>
      </c>
      <c r="H35" s="58">
        <f>SUM(H4:H34)</f>
        <v>32</v>
      </c>
      <c r="I35" s="150">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2013-09-19T14:33:15Z</dcterms:modified>
</cp:coreProperties>
</file>