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90" yWindow="90" windowWidth="15600" windowHeight="9105" tabRatio="901"/>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Miscellaneous" sheetId="18" r:id="rId10"/>
    <sheet name="Data Conversions" sheetId="11" r:id="rId11"/>
    <sheet name="MyAccount" sheetId="19" r:id="rId12"/>
    <sheet name="Open Questions" sheetId="17" r:id="rId13"/>
    <sheet name="Defs" sheetId="12" r:id="rId14"/>
    <sheet name="Sheet1" sheetId="21" r:id="rId15"/>
    <sheet name="Sheet2" sheetId="22" r:id="rId16"/>
  </sheets>
  <calcPr calcId="145621"/>
</workbook>
</file>

<file path=xl/calcChain.xml><?xml version="1.0" encoding="utf-8"?>
<calcChain xmlns="http://schemas.openxmlformats.org/spreadsheetml/2006/main">
  <c r="F13" i="16" l="1"/>
  <c r="F41" i="16" s="1"/>
  <c r="D4" i="4" s="1"/>
  <c r="B36" i="10"/>
  <c r="C36" i="10"/>
  <c r="C10" i="4" s="1"/>
  <c r="E36" i="10"/>
  <c r="K36" i="10" s="1"/>
  <c r="F10" i="4" s="1"/>
  <c r="F36" i="10"/>
  <c r="D10" i="4"/>
  <c r="H36" i="10"/>
  <c r="L36" i="10"/>
  <c r="G10" i="4" s="1"/>
  <c r="I36" i="10"/>
  <c r="E10" i="4" s="1"/>
  <c r="A3" i="19"/>
  <c r="A3" i="11"/>
  <c r="A3" i="18"/>
  <c r="A3" i="10"/>
  <c r="A3" i="5"/>
  <c r="A3" i="6"/>
  <c r="A3" i="9"/>
  <c r="A3" i="8"/>
  <c r="A3" i="7"/>
  <c r="A3" i="16"/>
  <c r="A3" i="20"/>
  <c r="C11" i="20"/>
  <c r="C17" i="4"/>
  <c r="E11" i="20"/>
  <c r="K11" i="20"/>
  <c r="F17" i="4" s="1"/>
  <c r="H11" i="20"/>
  <c r="L11" i="20" s="1"/>
  <c r="G17" i="4" s="1"/>
  <c r="I11" i="20"/>
  <c r="E17" i="4"/>
  <c r="F11" i="20"/>
  <c r="D17" i="4"/>
  <c r="B11" i="20"/>
  <c r="E11" i="19"/>
  <c r="K11" i="19" s="1"/>
  <c r="F11" i="4" s="1"/>
  <c r="H11" i="19"/>
  <c r="L11" i="19"/>
  <c r="G11" i="4" s="1"/>
  <c r="I11" i="19"/>
  <c r="E11" i="4" s="1"/>
  <c r="F11" i="19"/>
  <c r="D11" i="4" s="1"/>
  <c r="C11" i="19"/>
  <c r="C11" i="4" s="1"/>
  <c r="B11" i="19"/>
  <c r="H41" i="16"/>
  <c r="L41" i="16" s="1"/>
  <c r="G4" i="4" s="1"/>
  <c r="H11" i="18"/>
  <c r="E12" i="4"/>
  <c r="L11" i="18"/>
  <c r="G12" i="4"/>
  <c r="C41" i="16"/>
  <c r="C4" i="4" s="1"/>
  <c r="C11" i="18"/>
  <c r="C12" i="4" s="1"/>
  <c r="E41" i="16"/>
  <c r="K41" i="16" s="1"/>
  <c r="F4" i="4" s="1"/>
  <c r="I41" i="16"/>
  <c r="E4" i="4" s="1"/>
  <c r="B41" i="16"/>
  <c r="E11" i="18"/>
  <c r="K11" i="18"/>
  <c r="F12" i="4" s="1"/>
  <c r="I27" i="5"/>
  <c r="E9" i="4" s="1"/>
  <c r="F27" i="5"/>
  <c r="D9" i="4" s="1"/>
  <c r="C27" i="5"/>
  <c r="C9" i="4" s="1"/>
  <c r="F13" i="7"/>
  <c r="D5" i="4" s="1"/>
  <c r="C13" i="7"/>
  <c r="C5" i="4" s="1"/>
  <c r="I10" i="11"/>
  <c r="E13" i="4" s="1"/>
  <c r="F10" i="11"/>
  <c r="D13" i="4" s="1"/>
  <c r="C10" i="11"/>
  <c r="C13" i="4" s="1"/>
  <c r="I11" i="18"/>
  <c r="F11" i="18"/>
  <c r="D12" i="4"/>
  <c r="B11" i="18"/>
  <c r="I9" i="9"/>
  <c r="E7" i="4" s="1"/>
  <c r="F9" i="9"/>
  <c r="D7" i="4" s="1"/>
  <c r="C9" i="9"/>
  <c r="C7" i="4" s="1"/>
  <c r="E9" i="8"/>
  <c r="K9" i="8" s="1"/>
  <c r="F6" i="4" s="1"/>
  <c r="H9" i="8"/>
  <c r="L9" i="8"/>
  <c r="G6" i="4" s="1"/>
  <c r="I9" i="8"/>
  <c r="E6" i="4" s="1"/>
  <c r="F9" i="8"/>
  <c r="D6" i="4" s="1"/>
  <c r="C9" i="8"/>
  <c r="C6" i="4" s="1"/>
  <c r="I13" i="7"/>
  <c r="E5" i="4" s="1"/>
  <c r="I13" i="6"/>
  <c r="E8" i="4" s="1"/>
  <c r="F13" i="6"/>
  <c r="D8" i="4" s="1"/>
  <c r="C13" i="6"/>
  <c r="C8" i="4" s="1"/>
  <c r="E27" i="5"/>
  <c r="K27" i="5" s="1"/>
  <c r="F9" i="4" s="1"/>
  <c r="H27" i="5"/>
  <c r="L27" i="5"/>
  <c r="G9" i="4" s="1"/>
  <c r="H10" i="11"/>
  <c r="L10" i="11" s="1"/>
  <c r="G13" i="4" s="1"/>
  <c r="E10" i="11"/>
  <c r="K10" i="11"/>
  <c r="F13" i="4" s="1"/>
  <c r="M10" i="11"/>
  <c r="H13" i="4" s="1"/>
  <c r="B10" i="11"/>
  <c r="E9" i="9"/>
  <c r="K9" i="9"/>
  <c r="F7" i="4" s="1"/>
  <c r="H9" i="9"/>
  <c r="M9" i="9" s="1"/>
  <c r="H7" i="4" s="1"/>
  <c r="B9" i="9"/>
  <c r="B9" i="8"/>
  <c r="B13" i="7"/>
  <c r="H13" i="7"/>
  <c r="L13" i="7" s="1"/>
  <c r="G5" i="4" s="1"/>
  <c r="E13" i="7"/>
  <c r="K13" i="7"/>
  <c r="F5" i="4" s="1"/>
  <c r="M13" i="7"/>
  <c r="H5" i="4" s="1"/>
  <c r="H13" i="6"/>
  <c r="L13" i="6" s="1"/>
  <c r="G8" i="4" s="1"/>
  <c r="E13" i="6"/>
  <c r="B13" i="6"/>
  <c r="B27" i="5"/>
  <c r="L9" i="9"/>
  <c r="G7" i="4" s="1"/>
  <c r="M11" i="18"/>
  <c r="H12" i="4" s="1"/>
  <c r="M36" i="10"/>
  <c r="H10" i="4" s="1"/>
  <c r="K13" i="6"/>
  <c r="F8" i="4" s="1"/>
  <c r="M11" i="20"/>
  <c r="H17" i="4" s="1"/>
  <c r="M27" i="5"/>
  <c r="H9" i="4" s="1"/>
  <c r="M41" i="16"/>
  <c r="H4" i="4" s="1"/>
  <c r="H22" i="4" s="1"/>
  <c r="M13" i="6"/>
  <c r="H8" i="4" s="1"/>
  <c r="M9" i="8"/>
  <c r="H6" i="4"/>
  <c r="M11" i="19"/>
  <c r="H11" i="4"/>
  <c r="E22" i="4" l="1"/>
  <c r="E24" i="4" s="1"/>
  <c r="E25" i="4" s="1"/>
  <c r="G22" i="4"/>
  <c r="G24" i="4" s="1"/>
  <c r="F22" i="4"/>
  <c r="F24" i="4" s="1"/>
  <c r="C22" i="4"/>
  <c r="C24" i="4" s="1"/>
  <c r="C25" i="4" s="1"/>
  <c r="D22" i="4"/>
  <c r="D24" i="4" s="1"/>
  <c r="D25" i="4" s="1"/>
  <c r="F25" i="4" s="1"/>
  <c r="G25" i="4" l="1"/>
</calcChain>
</file>

<file path=xl/sharedStrings.xml><?xml version="1.0" encoding="utf-8"?>
<sst xmlns="http://schemas.openxmlformats.org/spreadsheetml/2006/main" count="667" uniqueCount="282">
  <si>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</si>
  <si>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</si>
  <si>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</si>
  <si>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</si>
  <si>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</si>
  <si>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</si>
  <si>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</si>
  <si>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</si>
  <si>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</si>
  <si>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</si>
  <si>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</si>
  <si>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</si>
  <si>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</si>
  <si>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</si>
  <si>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</si>
  <si>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</si>
  <si>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</si>
  <si>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</si>
  <si>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</si>
  <si>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</si>
  <si>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</si>
  <si>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</si>
  <si>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</si>
  <si>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</si>
  <si>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</si>
  <si>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</si>
  <si>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</si>
  <si>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</si>
  <si>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</si>
  <si>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</si>
  <si>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</si>
  <si>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</si>
  <si>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</si>
  <si>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</si>
  <si>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</si>
  <si>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</si>
  <si>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</si>
  <si>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</si>
  <si>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</si>
  <si>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</si>
  <si>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</si>
  <si>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</si>
  <si>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</si>
  <si>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</si>
  <si>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</si>
  <si>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</si>
  <si>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</si>
  <si>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</si>
  <si>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</si>
  <si>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</si>
  <si>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</si>
  <si>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</si>
  <si>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</si>
  <si>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</si>
  <si>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</si>
  <si>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</si>
  <si>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</si>
  <si>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</si>
  <si>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</si>
  <si>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</si>
  <si>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</si>
  <si>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</si>
  <si>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</si>
  <si>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</si>
  <si>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</si>
  <si>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</si>
  <si>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</si>
  <si>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</si>
  <si>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</si>
  <si>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</si>
  <si>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</si>
  <si>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</si>
  <si>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</si>
  <si>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</si>
  <si>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</si>
  <si>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</si>
  <si>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</si>
  <si>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</si>
  <si>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</si>
  <si>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</si>
  <si>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</si>
  <si>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</si>
  <si>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</si>
  <si>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</si>
  <si>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</si>
  <si>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</si>
  <si>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</si>
  <si>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</si>
  <si>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</si>
  <si>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</si>
  <si>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</si>
  <si>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Resp</t>
  </si>
  <si>
    <t>Group Validations</t>
  </si>
  <si>
    <t>ED</t>
  </si>
  <si>
    <t>Days</t>
  </si>
  <si>
    <t>Rem</t>
  </si>
  <si>
    <t>Rework</t>
  </si>
  <si>
    <t>QA</t>
  </si>
  <si>
    <t>Overall QA Factor</t>
  </si>
  <si>
    <t>In Progress</t>
  </si>
  <si>
    <t>Total Days</t>
  </si>
  <si>
    <t>JC</t>
  </si>
  <si>
    <t>ShopWidget</t>
  </si>
  <si>
    <t>??</t>
  </si>
  <si>
    <t>WC</t>
  </si>
  <si>
    <t>JM</t>
  </si>
  <si>
    <t xml:space="preserve">no macchi; database cleanup; ui bug fixes; </t>
  </si>
  <si>
    <t>JBM</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</si>
  <si>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</si>
  <si>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</si>
  <si>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</si>
  <si>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Marketplace Import Pricing</t>
  </si>
  <si>
    <t>Marketplace Domestic Pricing</t>
  </si>
  <si>
    <t>JA</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</si>
  <si>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</si>
  <si>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</si>
  <si>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</si>
  <si>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</si>
  <si>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</si>
  <si>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</si>
  <si>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</si>
  <si>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</si>
  <si>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</si>
  <si>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</si>
  <si>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</si>
  <si>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</si>
  <si>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</si>
  <si>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</si>
  <si>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</si>
  <si>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</si>
  <si>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</si>
  <si>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</si>
  <si>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</si>
  <si>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</si>
  <si>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</si>
  <si>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</si>
  <si>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</si>
  <si>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N/A</t>
  </si>
  <si>
    <t>Quote and Ack Forms</t>
  </si>
  <si>
    <t>JA/JP</t>
  </si>
  <si>
    <t>Sheeting Gusset Type</t>
  </si>
  <si>
    <t>Adding Slit gusset/Slit Center-diff UI handling. Wind question has been removed</t>
  </si>
  <si>
    <t xml:space="preserve">Inside Deliv,tailgate,liftgate and Export Pallet Charges  -  </t>
  </si>
  <si>
    <t>***Investigate/writeup design to only allow NS Made/Buy quotes to be entered via QUO4000.  Is there an</t>
  </si>
  <si>
    <t>***Investigate how 'shipping notifications' could be sent to customers notifying them that their shipment</t>
  </si>
  <si>
    <t>Changing Existing Quotes</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</si>
  <si>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</si>
  <si>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</si>
  <si>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</si>
  <si>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</si>
  <si>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</si>
  <si>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</si>
  <si>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</si>
  <si>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</si>
  <si>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*waiting for rpc</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</si>
  <si>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</si>
  <si>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</si>
  <si>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</si>
  <si>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</si>
  <si>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</si>
  <si>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</si>
  <si>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</si>
  <si>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</si>
  <si>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</si>
  <si>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</si>
  <si>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</si>
  <si>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Extended Descriptions</t>
  </si>
  <si>
    <t>Need Marketing Approval for the format and the approach.</t>
  </si>
  <si>
    <t>This is complete however, handling FAX customers is still a problem. Needs to be discussed.</t>
  </si>
  <si>
    <t>A sysstem needs to be designed on what to tell customers about and how to let them customize what they are told about.  For example, when their order ships, when someone empties their cart.</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</si>
  <si>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</si>
  <si>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</si>
  <si>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</si>
  <si>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</si>
  <si>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</si>
  <si>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</si>
  <si>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</si>
  <si>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</si>
  <si>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</si>
  <si>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</si>
  <si>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</si>
  <si>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</si>
  <si>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</si>
  <si>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</si>
  <si>
    <t xml:space="preserve">   </t>
  </si>
  <si>
    <t>share history for save item</t>
  </si>
  <si>
    <t>multi tag filtering needs to be fixed</t>
  </si>
  <si>
    <t>delete function has to be completed on Avante side</t>
  </si>
  <si>
    <t>waiting for technical design - time is based on mod only</t>
  </si>
  <si>
    <t>add exp date to subject line for MOD item</t>
  </si>
  <si>
    <t>MOD item result wrapper</t>
  </si>
  <si>
    <t>How will CE work if we cannot use multiple web sessions. Initial investigation is done and works in IE* and above, Crome, not Firefox</t>
  </si>
  <si>
    <t>Share count in Results</t>
  </si>
  <si>
    <t>Redisplay Shared Cart from Saved Carts</t>
  </si>
  <si>
    <t>Performance Optimizaion</t>
  </si>
  <si>
    <t>New Cart with Prompts</t>
  </si>
  <si>
    <t>Delete Cart with Prompts</t>
  </si>
  <si>
    <t>Created quote for simple config. Need to implement for MOD config. Added 3 days to remaining column</t>
  </si>
  <si>
    <t>IE 8, &amp; 9 do not work well for the site.  We need to get the site to work in these browsers as well.</t>
  </si>
  <si>
    <t xml:space="preserve">The results show a message about "if you give us more info we can make this item as a MOD". </t>
  </si>
  <si>
    <t>Pull data validations for Dimensions from a table instead of hard coding.  Included widest range for stock/MOD.</t>
  </si>
  <si>
    <t>The box at the top of the site where the user enters a part number and finds it based on the characteristics of that item.</t>
  </si>
  <si>
    <t>Calling required field validation by group.  On find and on close of a group. IF the user never goes to a field, field validation never fires so group validation is needed.</t>
  </si>
  <si>
    <t>Need to create and reference SYSTBL to find answer variable based on question id/ avante index from configurator.</t>
  </si>
  <si>
    <t>Combined with above.</t>
  </si>
  <si>
    <t>A way to connect MOD item number to quote numbers.  We don't want MOD items to be the exact same thing as quotes due to repricing concerns.</t>
  </si>
  <si>
    <t>Calculate a price for a given set of criteria, and also return the standard price breaks.</t>
  </si>
  <si>
    <t>Handle the customer entering a custom break quantity. On Avante this is different than standard break returning.</t>
  </si>
  <si>
    <t>Implementing marketplace pricing is different than the MOD pricing this is accounting for that.</t>
  </si>
  <si>
    <t>Same as above but implementing the Import pricing for marketplace.</t>
  </si>
  <si>
    <t>This includes all the programming needed to display MOD items in the results without creating a quote.</t>
  </si>
  <si>
    <t>Pulling up a saved item and making changes.  Exp vs unexp/unconverted; reprice/new price; increment config; overlay saveditem</t>
  </si>
  <si>
    <t>MOD Item Pricing and Std Price Breaks</t>
  </si>
  <si>
    <t>User defined Price Break Handling</t>
  </si>
  <si>
    <t>Using quick find logic so some code reuse should happen.</t>
  </si>
  <si>
    <t>CPU handling</t>
  </si>
  <si>
    <t>Handling the user wanting to pick up orders, CPU/Ship to dropdown and passing their choice to Avante.</t>
  </si>
  <si>
    <t>MOD Item result handling</t>
  </si>
  <si>
    <t>Hooking into Avante for changes on MOD Item lines. Like packout, quantidy,  and Freight Options refresh the line.</t>
  </si>
  <si>
    <t>i-1</t>
  </si>
  <si>
    <t>c-2</t>
  </si>
  <si>
    <t>C-4</t>
  </si>
  <si>
    <t>e-4</t>
  </si>
  <si>
    <t>Handling enter and setting focus back to item number box after add button.</t>
  </si>
  <si>
    <t>i-.2</t>
  </si>
  <si>
    <t>Handling MOD items in this tab</t>
  </si>
  <si>
    <t>C-2, I-2</t>
  </si>
  <si>
    <t>Repricing lines, and changes to initial save popup.</t>
  </si>
  <si>
    <t>user notification when a tag is added.  Currently it highlights the line and fades.  The spec shows a bubble placed next to it. Color is orange.</t>
  </si>
  <si>
    <t>E - 2</t>
  </si>
  <si>
    <t>Revert to standard SYS0123</t>
  </si>
  <si>
    <t>Summary</t>
  </si>
  <si>
    <t>Giving</t>
  </si>
  <si>
    <t>Addresses - Return Customer Data</t>
  </si>
  <si>
    <t>Return customers based on selection</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</si>
  <si>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t>
    </r>
  </si>
  <si>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</si>
  <si>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</si>
  <si>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</si>
  <si>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</si>
  <si>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</si>
  <si>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</si>
  <si>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</si>
  <si>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</si>
  <si>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</si>
  <si>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</si>
  <si>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</si>
  <si>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</si>
  <si>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</si>
  <si>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</si>
  <si>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</si>
  <si>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</si>
  <si>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creating multiple orders - reverting back to SYSS0123 is part of this</t>
  </si>
  <si>
    <t>no needed any longer.</t>
  </si>
  <si>
    <t>Time required to use standard Avante update routine.</t>
  </si>
  <si>
    <t>Status as of 9/5/13</t>
  </si>
  <si>
    <t>Hitting ADD must properly store MOD item in the cart.</t>
  </si>
  <si>
    <t>Upload plate, plate approval and release quote for checkout</t>
  </si>
  <si>
    <t>Update all new fields to support stock searches</t>
  </si>
  <si>
    <t>?</t>
  </si>
  <si>
    <t>Set up Contract Pricing input and access in Avante.</t>
  </si>
  <si>
    <t>Price Overrides for Stock and MOD</t>
  </si>
  <si>
    <t>Contract Pricing Structure</t>
  </si>
  <si>
    <t xml:space="preserve">    </t>
  </si>
  <si>
    <t>Price Override</t>
  </si>
  <si>
    <t>Prompt and process price overrides</t>
  </si>
  <si>
    <t>Customer Quote Search</t>
  </si>
  <si>
    <t xml:space="preserve">See Steve Design work.  Identifty all matching items including where each item current "lives". </t>
  </si>
  <si>
    <t xml:space="preserve">Recent config changes </t>
  </si>
  <si>
    <t>Color Purple, Assigning Core Item numbers and quantities.</t>
  </si>
  <si>
    <t>Avante Config Rpts and Logic</t>
  </si>
  <si>
    <t>Master Buyer Functionality</t>
  </si>
  <si>
    <t xml:space="preserve"> </t>
  </si>
  <si>
    <t>Logic for filtering and processing across multiple tabs, file structure changes to differentiate items.</t>
  </si>
  <si>
    <t>Prompt for Customer Part Numbers for Custs who Require This</t>
  </si>
  <si>
    <t>At Checkout warn them that part numbers are missing;  customer is directed to contact CE , CE is directed to enter it and then Checkout.  Possibly prompt when placing in a Cart or when ordering the line items.</t>
  </si>
  <si>
    <t>Substitute logic is left to be determined.</t>
  </si>
  <si>
    <t>Overall - Validate Data</t>
  </si>
  <si>
    <t>Validate address data for new ship-to location, establish fields that need to be defined, and establish validations.</t>
  </si>
  <si>
    <t>xx</t>
  </si>
  <si>
    <t>Moved hours to activecart-23</t>
  </si>
  <si>
    <r>
      <t xml:space="preserve">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 </t>
    </r>
    <r>
      <rPr>
        <sz val="11"/>
        <color indexed="10"/>
        <rFont val="Arial"/>
        <family val="2"/>
      </rPr>
      <t>10/8-possible layout change for bundling detail?</t>
    </r>
  </si>
</sst>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sz val="11"/>
      <color indexed="8"/>
      <name val="Arial"/>
      <family val="2"/>
    </font>
  </fonts>
  <fills count="6">
    <fill>
      <patternFill patternType="none"/>
    </fill>
    <fill>
      <patternFill patternType="gray125"/>
    </fill>
    <fill>
      <patternFill patternType="solid">
        <fgColor indexed="44"/>
        <bgColor indexed="64"/>
      </patternFill>
    </fill>
    <fill>
      <patternFill patternType="solid">
        <fgColor indexed="9"/>
        <bgColor indexed="64"/>
      </patternFill>
    </fill>
    <fill>
      <patternFill patternType="solid">
        <fgColor indexed="50"/>
        <bgColor indexed="64"/>
      </patternFill>
    </fill>
    <fill>
      <patternFill patternType="solid">
        <fgColor rgb="FFFFFF00"/>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0" fillId="0" borderId="0"/>
  </cellStyleXfs>
  <cellXfs count="222">
    <xf numFmtId="0" fontId="0" fillId="0" borderId="0" xfId="0"/>
    <xf numFmtId="0" fontId="2" fillId="0" borderId="1" xfId="0" applyFont="1" applyBorder="1" applyAlignment="1">
      <alignment horizontal="center"/>
    </xf>
    <xf numFmtId="0" fontId="2" fillId="0" borderId="2" xfId="0" applyFont="1" applyBorder="1" applyAlignment="1">
      <alignment horizontal="center" wrapText="1"/>
    </xf>
    <xf numFmtId="0" fontId="2" fillId="0" borderId="2" xfId="0" applyFont="1" applyBorder="1" applyAlignment="1">
      <alignment horizontal="center"/>
    </xf>
    <xf numFmtId="0" fontId="2" fillId="0" borderId="0"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6" xfId="0" applyFont="1" applyFill="1" applyBorder="1" applyAlignment="1">
      <alignment horizontal="center"/>
    </xf>
    <xf numFmtId="0" fontId="2" fillId="0" borderId="7" xfId="0" applyFont="1" applyBorder="1" applyAlignment="1">
      <alignment horizontal="center" wrapText="1"/>
    </xf>
    <xf numFmtId="0" fontId="2" fillId="0" borderId="7" xfId="0" applyFont="1" applyBorder="1" applyAlignment="1">
      <alignment horizontal="center"/>
    </xf>
    <xf numFmtId="0" fontId="2" fillId="0" borderId="6" xfId="0" applyFont="1" applyBorder="1" applyAlignment="1">
      <alignment horizontal="center"/>
    </xf>
    <xf numFmtId="0" fontId="3" fillId="0" borderId="8" xfId="0" applyFont="1" applyBorder="1"/>
    <xf numFmtId="0" fontId="3" fillId="0" borderId="9" xfId="0" applyFont="1" applyBorder="1"/>
    <xf numFmtId="0" fontId="3" fillId="0" borderId="10" xfId="0" applyFont="1" applyBorder="1" applyAlignment="1">
      <alignment horizontal="center"/>
    </xf>
    <xf numFmtId="0" fontId="3" fillId="0" borderId="10" xfId="0" applyFont="1" applyBorder="1"/>
    <xf numFmtId="0" fontId="3" fillId="0" borderId="11" xfId="0" applyFont="1" applyBorder="1"/>
    <xf numFmtId="0" fontId="3" fillId="0" borderId="8" xfId="0" applyFont="1" applyFill="1" applyBorder="1"/>
    <xf numFmtId="0" fontId="3" fillId="0" borderId="9" xfId="0" applyFont="1" applyFill="1" applyBorder="1"/>
    <xf numFmtId="0" fontId="3" fillId="0" borderId="10" xfId="0" applyFont="1" applyFill="1" applyBorder="1" applyAlignment="1"/>
    <xf numFmtId="0" fontId="3" fillId="0" borderId="10" xfId="0" applyFont="1" applyFill="1" applyBorder="1" applyAlignment="1">
      <alignment horizontal="center"/>
    </xf>
    <xf numFmtId="0" fontId="3" fillId="0" borderId="10" xfId="0" applyFont="1" applyFill="1" applyBorder="1"/>
    <xf numFmtId="0" fontId="3" fillId="0" borderId="11" xfId="0" applyFont="1" applyFill="1" applyBorder="1"/>
    <xf numFmtId="0" fontId="3" fillId="0" borderId="0" xfId="0" applyFont="1" applyAlignment="1">
      <alignment wrapText="1"/>
    </xf>
    <xf numFmtId="0" fontId="3" fillId="0" borderId="1" xfId="0" applyFont="1" applyBorder="1"/>
    <xf numFmtId="0" fontId="3" fillId="0" borderId="3" xfId="0" applyFont="1" applyBorder="1"/>
    <xf numFmtId="0" fontId="3" fillId="0" borderId="2" xfId="0" applyFont="1" applyBorder="1"/>
    <xf numFmtId="0" fontId="3" fillId="0" borderId="0" xfId="0" applyFont="1" applyBorder="1"/>
    <xf numFmtId="0" fontId="3" fillId="0" borderId="12" xfId="0" applyFont="1" applyFill="1" applyBorder="1"/>
    <xf numFmtId="0" fontId="3" fillId="0" borderId="13" xfId="0" applyFont="1" applyFill="1" applyBorder="1"/>
    <xf numFmtId="0" fontId="3" fillId="0" borderId="14" xfId="0" applyFont="1" applyFill="1" applyBorder="1"/>
    <xf numFmtId="0" fontId="3" fillId="0" borderId="15" xfId="0" applyFont="1" applyFill="1" applyBorder="1"/>
    <xf numFmtId="0" fontId="3" fillId="0" borderId="2" xfId="0" applyFont="1" applyBorder="1" applyAlignment="1">
      <alignment horizontal="center"/>
    </xf>
    <xf numFmtId="0" fontId="3" fillId="0" borderId="0" xfId="0" applyFont="1"/>
    <xf numFmtId="0" fontId="4" fillId="0" borderId="0" xfId="0" applyFont="1"/>
    <xf numFmtId="0" fontId="4" fillId="0" borderId="0" xfId="0" applyFont="1" applyAlignment="1">
      <alignment wrapText="1"/>
    </xf>
    <xf numFmtId="0" fontId="2" fillId="0" borderId="1" xfId="0" applyFont="1" applyFill="1" applyBorder="1" applyAlignment="1">
      <alignment horizontal="center"/>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2" xfId="0" applyFont="1" applyFill="1" applyBorder="1" applyAlignment="1">
      <alignment wrapText="1"/>
    </xf>
    <xf numFmtId="0" fontId="2" fillId="0" borderId="2" xfId="0" applyFont="1" applyFill="1" applyBorder="1" applyAlignment="1">
      <alignment horizontal="center" wrapText="1"/>
    </xf>
    <xf numFmtId="0" fontId="4" fillId="0" borderId="0" xfId="0" applyFont="1" applyFill="1" applyBorder="1"/>
    <xf numFmtId="0" fontId="2" fillId="0" borderId="4" xfId="0" applyFont="1" applyFill="1" applyBorder="1" applyAlignment="1">
      <alignment horizontal="left"/>
    </xf>
    <xf numFmtId="0" fontId="2" fillId="0" borderId="5" xfId="0" applyFont="1" applyFill="1" applyBorder="1" applyAlignment="1">
      <alignment horizontal="center"/>
    </xf>
    <xf numFmtId="0" fontId="2" fillId="0" borderId="4" xfId="0" applyFont="1" applyFill="1" applyBorder="1" applyAlignment="1">
      <alignment horizontal="center"/>
    </xf>
    <xf numFmtId="0" fontId="2" fillId="0" borderId="7" xfId="0" applyFont="1" applyFill="1" applyBorder="1" applyAlignment="1">
      <alignment wrapText="1"/>
    </xf>
    <xf numFmtId="0" fontId="2" fillId="0" borderId="7" xfId="0" applyFont="1" applyFill="1" applyBorder="1" applyAlignment="1">
      <alignment horizontal="center" wrapText="1"/>
    </xf>
    <xf numFmtId="0" fontId="4" fillId="0" borderId="6" xfId="0" applyFont="1" applyFill="1" applyBorder="1"/>
    <xf numFmtId="0" fontId="5" fillId="0" borderId="11" xfId="0" applyFont="1" applyFill="1" applyBorder="1"/>
    <xf numFmtId="0" fontId="4" fillId="0" borderId="11" xfId="0" applyFont="1" applyFill="1" applyBorder="1"/>
    <xf numFmtId="0" fontId="3" fillId="0" borderId="16" xfId="0" applyFont="1" applyFill="1" applyBorder="1"/>
    <xf numFmtId="0" fontId="3" fillId="0" borderId="17" xfId="0" applyFont="1" applyFill="1" applyBorder="1"/>
    <xf numFmtId="0" fontId="5" fillId="0" borderId="18" xfId="0" applyFont="1" applyFill="1" applyBorder="1"/>
    <xf numFmtId="0" fontId="3" fillId="0" borderId="19" xfId="0" applyFont="1" applyFill="1" applyBorder="1" applyAlignment="1"/>
    <xf numFmtId="0" fontId="3" fillId="0" borderId="19" xfId="0" applyFont="1" applyFill="1" applyBorder="1" applyAlignment="1">
      <alignment horizontal="center"/>
    </xf>
    <xf numFmtId="0" fontId="3" fillId="0" borderId="18" xfId="0" applyFont="1" applyFill="1" applyBorder="1"/>
    <xf numFmtId="0" fontId="4" fillId="0" borderId="18" xfId="0" applyFont="1" applyFill="1" applyBorder="1"/>
    <xf numFmtId="0" fontId="3" fillId="0" borderId="1" xfId="0" applyFont="1" applyFill="1" applyBorder="1"/>
    <xf numFmtId="0" fontId="3" fillId="0" borderId="3" xfId="0" applyFont="1" applyFill="1" applyBorder="1"/>
    <xf numFmtId="0" fontId="3" fillId="0" borderId="0" xfId="0" applyFont="1" applyFill="1" applyBorder="1"/>
    <xf numFmtId="0" fontId="3" fillId="0" borderId="2" xfId="0" applyFont="1" applyFill="1" applyBorder="1" applyAlignment="1"/>
    <xf numFmtId="0" fontId="3" fillId="0" borderId="2" xfId="0" applyFont="1" applyFill="1" applyBorder="1" applyAlignment="1">
      <alignment horizontal="center"/>
    </xf>
    <xf numFmtId="0" fontId="4" fillId="0" borderId="1" xfId="0" applyFont="1" applyFill="1" applyBorder="1"/>
    <xf numFmtId="0" fontId="4" fillId="0" borderId="3" xfId="0" applyFont="1" applyFill="1" applyBorder="1"/>
    <xf numFmtId="0" fontId="4" fillId="0" borderId="2" xfId="0" applyFont="1" applyFill="1" applyBorder="1"/>
    <xf numFmtId="0" fontId="2" fillId="0" borderId="2" xfId="0" applyFont="1" applyFill="1" applyBorder="1" applyAlignment="1">
      <alignment horizontal="center"/>
    </xf>
    <xf numFmtId="0" fontId="2" fillId="0" borderId="7" xfId="0" applyFont="1" applyFill="1" applyBorder="1" applyAlignment="1">
      <alignment horizontal="center"/>
    </xf>
    <xf numFmtId="0" fontId="3" fillId="0" borderId="10" xfId="0" applyFont="1" applyFill="1" applyBorder="1" applyAlignment="1">
      <alignment wrapText="1"/>
    </xf>
    <xf numFmtId="0" fontId="4" fillId="0" borderId="16" xfId="0" applyFont="1" applyFill="1" applyBorder="1"/>
    <xf numFmtId="0" fontId="4" fillId="0" borderId="17" xfId="0" applyFont="1" applyFill="1" applyBorder="1"/>
    <xf numFmtId="0" fontId="4" fillId="0" borderId="19" xfId="0" applyFont="1" applyFill="1" applyBorder="1"/>
    <xf numFmtId="0" fontId="3" fillId="0" borderId="2" xfId="0" applyFont="1" applyFill="1" applyBorder="1"/>
    <xf numFmtId="0" fontId="4" fillId="0" borderId="0" xfId="0" applyFont="1" applyFill="1"/>
    <xf numFmtId="0" fontId="6" fillId="0" borderId="1" xfId="0" applyFont="1" applyFill="1" applyBorder="1"/>
    <xf numFmtId="0" fontId="6" fillId="0" borderId="3" xfId="0" applyFont="1" applyFill="1" applyBorder="1"/>
    <xf numFmtId="2" fontId="6" fillId="0" borderId="0" xfId="0" applyNumberFormat="1" applyFont="1" applyFill="1" applyBorder="1" applyAlignment="1">
      <alignment horizontal="right"/>
    </xf>
    <xf numFmtId="2" fontId="6" fillId="0" borderId="1" xfId="0" applyNumberFormat="1" applyFont="1" applyFill="1" applyBorder="1" applyAlignment="1">
      <alignment horizontal="right"/>
    </xf>
    <xf numFmtId="2" fontId="6" fillId="0" borderId="3" xfId="0" applyNumberFormat="1" applyFont="1" applyFill="1" applyBorder="1" applyAlignment="1">
      <alignment horizontal="right"/>
    </xf>
    <xf numFmtId="0" fontId="2" fillId="0" borderId="1" xfId="0" applyFont="1" applyBorder="1" applyAlignment="1">
      <alignment horizontal="center" vertical="top"/>
    </xf>
    <xf numFmtId="0" fontId="2" fillId="0" borderId="4" xfId="0" applyFont="1" applyBorder="1" applyAlignment="1">
      <alignment horizontal="center" vertical="top"/>
    </xf>
    <xf numFmtId="0" fontId="3" fillId="0" borderId="8" xfId="0" applyFont="1" applyBorder="1" applyAlignment="1">
      <alignment vertical="top"/>
    </xf>
    <xf numFmtId="0" fontId="3" fillId="0" borderId="10" xfId="0" applyFont="1" applyBorder="1" applyAlignment="1">
      <alignment wrapText="1"/>
    </xf>
    <xf numFmtId="0" fontId="7" fillId="0" borderId="10" xfId="0" applyFont="1" applyBorder="1" applyAlignment="1">
      <alignment wrapText="1"/>
    </xf>
    <xf numFmtId="0" fontId="3" fillId="0" borderId="16" xfId="0" applyFont="1" applyBorder="1" applyAlignment="1">
      <alignment vertical="top"/>
    </xf>
    <xf numFmtId="0" fontId="3" fillId="0" borderId="17" xfId="0" applyFont="1" applyBorder="1"/>
    <xf numFmtId="0" fontId="3" fillId="0" borderId="16" xfId="0" applyFont="1" applyBorder="1"/>
    <xf numFmtId="0" fontId="3" fillId="0" borderId="19" xfId="0" applyFont="1" applyBorder="1"/>
    <xf numFmtId="0" fontId="3" fillId="0" borderId="19" xfId="0" applyFont="1" applyBorder="1" applyAlignment="1">
      <alignment horizontal="center"/>
    </xf>
    <xf numFmtId="0" fontId="3" fillId="0" borderId="18" xfId="0" applyFont="1" applyBorder="1"/>
    <xf numFmtId="0" fontId="3" fillId="0" borderId="1" xfId="0" applyFont="1" applyBorder="1" applyAlignment="1">
      <alignment vertical="top"/>
    </xf>
    <xf numFmtId="0" fontId="7" fillId="0" borderId="0" xfId="0" applyFont="1"/>
    <xf numFmtId="0" fontId="8" fillId="0" borderId="2" xfId="0" applyFont="1" applyBorder="1"/>
    <xf numFmtId="2" fontId="3" fillId="0" borderId="0" xfId="0" applyNumberFormat="1" applyFont="1" applyBorder="1" applyAlignment="1">
      <alignment horizontal="right"/>
    </xf>
    <xf numFmtId="2" fontId="3" fillId="0" borderId="1" xfId="0" applyNumberFormat="1" applyFont="1" applyBorder="1" applyAlignment="1">
      <alignment horizontal="right"/>
    </xf>
    <xf numFmtId="0" fontId="3" fillId="0" borderId="20" xfId="0" applyFont="1" applyFill="1" applyBorder="1" applyAlignment="1" applyProtection="1">
      <alignment horizontal="left" vertical="top"/>
      <protection locked="0"/>
    </xf>
    <xf numFmtId="2" fontId="3" fillId="0" borderId="3" xfId="0" applyNumberFormat="1" applyFont="1" applyBorder="1" applyAlignment="1">
      <alignment horizontal="right"/>
    </xf>
    <xf numFmtId="0" fontId="3" fillId="0" borderId="0" xfId="0" applyFont="1" applyBorder="1" applyAlignment="1">
      <alignment wrapText="1"/>
    </xf>
    <xf numFmtId="0" fontId="6" fillId="0" borderId="2" xfId="0" applyFont="1" applyBorder="1"/>
    <xf numFmtId="0" fontId="9" fillId="0" borderId="2" xfId="0" applyFont="1" applyBorder="1"/>
    <xf numFmtId="2" fontId="3" fillId="0" borderId="0" xfId="0" applyNumberFormat="1" applyFont="1" applyAlignment="1">
      <alignment horizontal="right"/>
    </xf>
    <xf numFmtId="0" fontId="6" fillId="0" borderId="0" xfId="0" applyFont="1"/>
    <xf numFmtId="0" fontId="6" fillId="0" borderId="1" xfId="0" applyFont="1" applyBorder="1"/>
    <xf numFmtId="0" fontId="6" fillId="0" borderId="0" xfId="0" applyFont="1" applyAlignment="1">
      <alignment wrapText="1"/>
    </xf>
    <xf numFmtId="2" fontId="6" fillId="0" borderId="0" xfId="0" applyNumberFormat="1" applyFont="1" applyAlignment="1">
      <alignment horizontal="right"/>
    </xf>
    <xf numFmtId="0" fontId="4" fillId="0" borderId="1" xfId="0" applyFont="1" applyBorder="1"/>
    <xf numFmtId="2" fontId="4" fillId="0" borderId="0" xfId="0" applyNumberFormat="1" applyFont="1" applyAlignment="1">
      <alignment horizontal="right"/>
    </xf>
    <xf numFmtId="2" fontId="4" fillId="0" borderId="0" xfId="0" applyNumberFormat="1" applyFont="1" applyAlignment="1">
      <alignment horizontal="center" vertical="center"/>
    </xf>
    <xf numFmtId="2" fontId="4" fillId="0" borderId="0" xfId="0" applyNumberFormat="1" applyFont="1" applyAlignment="1">
      <alignment horizontal="center"/>
    </xf>
    <xf numFmtId="14" fontId="4" fillId="0" borderId="0" xfId="0" applyNumberFormat="1" applyFont="1"/>
    <xf numFmtId="14" fontId="4" fillId="0" borderId="0" xfId="0" applyNumberFormat="1" applyFont="1" applyAlignment="1">
      <alignment horizontal="center"/>
    </xf>
    <xf numFmtId="0" fontId="3" fillId="0" borderId="8" xfId="0" applyFont="1" applyFill="1" applyBorder="1" applyAlignment="1">
      <alignment horizontal="left"/>
    </xf>
    <xf numFmtId="0" fontId="3" fillId="0" borderId="1" xfId="0" applyFont="1" applyFill="1" applyBorder="1" applyAlignment="1">
      <alignment horizontal="left"/>
    </xf>
    <xf numFmtId="0" fontId="3" fillId="0" borderId="6" xfId="0" applyFont="1" applyFill="1" applyBorder="1" applyAlignment="1">
      <alignment horizontal="left"/>
    </xf>
    <xf numFmtId="0" fontId="3" fillId="0" borderId="4" xfId="0" applyFont="1" applyFill="1" applyBorder="1"/>
    <xf numFmtId="0" fontId="3" fillId="0" borderId="6" xfId="0" applyFont="1" applyFill="1" applyBorder="1"/>
    <xf numFmtId="0" fontId="3" fillId="0" borderId="4" xfId="0" applyFont="1" applyFill="1" applyBorder="1" applyAlignment="1">
      <alignment horizontal="center"/>
    </xf>
    <xf numFmtId="0" fontId="3" fillId="0" borderId="7" xfId="0" applyFont="1" applyFill="1" applyBorder="1" applyAlignment="1">
      <alignment horizontal="center"/>
    </xf>
    <xf numFmtId="0" fontId="3" fillId="0" borderId="6" xfId="0" applyFont="1" applyFill="1" applyBorder="1" applyAlignment="1" applyProtection="1">
      <alignment horizontal="left" vertical="top"/>
      <protection locked="0"/>
    </xf>
    <xf numFmtId="0" fontId="3" fillId="2" borderId="4" xfId="0" applyFont="1" applyFill="1" applyBorder="1"/>
    <xf numFmtId="0" fontId="3" fillId="2" borderId="6" xfId="0" applyFont="1" applyFill="1" applyBorder="1"/>
    <xf numFmtId="0" fontId="3" fillId="2" borderId="4" xfId="0" applyFont="1" applyFill="1" applyBorder="1" applyAlignment="1">
      <alignment horizontal="center"/>
    </xf>
    <xf numFmtId="0" fontId="3" fillId="2" borderId="7" xfId="0" applyFont="1" applyFill="1" applyBorder="1" applyAlignment="1">
      <alignment horizontal="center"/>
    </xf>
    <xf numFmtId="0" fontId="3" fillId="2" borderId="6" xfId="0" applyFont="1" applyFill="1" applyBorder="1" applyAlignment="1" applyProtection="1">
      <alignment horizontal="left" vertical="top"/>
      <protection locked="0"/>
    </xf>
    <xf numFmtId="0" fontId="3" fillId="0" borderId="8" xfId="0" applyFont="1" applyFill="1" applyBorder="1" applyAlignment="1">
      <alignment horizontal="center"/>
    </xf>
    <xf numFmtId="0" fontId="3" fillId="0" borderId="11" xfId="0" applyFont="1" applyFill="1" applyBorder="1" applyAlignment="1" applyProtection="1">
      <alignment horizontal="left" vertical="top"/>
      <protection locked="0"/>
    </xf>
    <xf numFmtId="0" fontId="3" fillId="2" borderId="8" xfId="0" applyFont="1" applyFill="1" applyBorder="1"/>
    <xf numFmtId="0" fontId="3" fillId="2" borderId="11" xfId="0" applyFont="1" applyFill="1" applyBorder="1"/>
    <xf numFmtId="0" fontId="3" fillId="2" borderId="8" xfId="0" applyFont="1" applyFill="1" applyBorder="1" applyAlignment="1">
      <alignment horizontal="center"/>
    </xf>
    <xf numFmtId="0" fontId="3" fillId="2" borderId="10" xfId="0" applyFont="1" applyFill="1" applyBorder="1" applyAlignment="1">
      <alignment horizontal="center"/>
    </xf>
    <xf numFmtId="0" fontId="3" fillId="2" borderId="11" xfId="0" applyFont="1" applyFill="1" applyBorder="1" applyAlignment="1" applyProtection="1">
      <alignment horizontal="left" vertical="top"/>
      <protection locked="0"/>
    </xf>
    <xf numFmtId="0" fontId="3" fillId="0" borderId="6" xfId="0" applyFont="1" applyFill="1" applyBorder="1" applyAlignment="1" applyProtection="1">
      <alignment horizontal="left" vertical="top" wrapText="1"/>
      <protection locked="0"/>
    </xf>
    <xf numFmtId="0" fontId="3" fillId="0" borderId="11" xfId="0" applyFont="1" applyFill="1" applyBorder="1" applyAlignment="1" applyProtection="1">
      <alignment horizontal="left" vertical="top" wrapText="1"/>
      <protection locked="0"/>
    </xf>
    <xf numFmtId="14" fontId="3" fillId="0" borderId="10" xfId="0" applyNumberFormat="1" applyFont="1" applyFill="1" applyBorder="1" applyAlignment="1">
      <alignment horizontal="center"/>
    </xf>
    <xf numFmtId="0" fontId="2" fillId="0" borderId="1" xfId="0" applyFont="1" applyFill="1" applyBorder="1" applyAlignment="1">
      <alignment horizontal="center" wrapText="1"/>
    </xf>
    <xf numFmtId="0" fontId="2" fillId="0" borderId="0" xfId="0" applyFont="1" applyFill="1" applyBorder="1" applyAlignment="1" applyProtection="1">
      <alignment horizontal="center" vertical="top"/>
      <protection locked="0"/>
    </xf>
    <xf numFmtId="0" fontId="2" fillId="0" borderId="0" xfId="0" applyFont="1" applyFill="1" applyBorder="1" applyAlignment="1" applyProtection="1">
      <alignment horizontal="left" vertical="top"/>
      <protection locked="0"/>
    </xf>
    <xf numFmtId="0" fontId="2" fillId="0" borderId="4" xfId="0" applyFont="1" applyFill="1" applyBorder="1" applyAlignment="1">
      <alignment horizontal="center" wrapText="1"/>
    </xf>
    <xf numFmtId="0" fontId="2" fillId="0" borderId="6" xfId="0" applyFont="1" applyFill="1" applyBorder="1" applyAlignment="1" applyProtection="1">
      <alignment horizontal="left" vertical="top"/>
      <protection locked="0"/>
    </xf>
    <xf numFmtId="0" fontId="3" fillId="0" borderId="4" xfId="0" applyFont="1" applyFill="1" applyBorder="1" applyAlignment="1">
      <alignment horizontal="left"/>
    </xf>
    <xf numFmtId="0" fontId="3" fillId="0" borderId="4" xfId="0" applyFont="1" applyFill="1" applyBorder="1" applyAlignment="1">
      <alignment horizontal="left" wrapText="1"/>
    </xf>
    <xf numFmtId="0" fontId="3" fillId="0" borderId="7" xfId="0" applyFont="1" applyFill="1" applyBorder="1" applyAlignment="1">
      <alignment horizontal="left" wrapText="1"/>
    </xf>
    <xf numFmtId="0" fontId="3" fillId="0" borderId="1" xfId="0" applyFont="1" applyFill="1" applyBorder="1" applyAlignment="1">
      <alignment horizontal="center"/>
    </xf>
    <xf numFmtId="0" fontId="3" fillId="0" borderId="0" xfId="0" applyFont="1" applyFill="1" applyBorder="1" applyAlignment="1" applyProtection="1">
      <alignment horizontal="left" vertical="top"/>
      <protection locked="0"/>
    </xf>
    <xf numFmtId="0" fontId="3" fillId="0" borderId="21" xfId="0" applyFont="1" applyFill="1" applyBorder="1"/>
    <xf numFmtId="0" fontId="3" fillId="0" borderId="20" xfId="0" applyFont="1" applyFill="1" applyBorder="1"/>
    <xf numFmtId="0" fontId="3" fillId="0" borderId="22" xfId="0" applyFont="1" applyFill="1" applyBorder="1" applyAlignment="1">
      <alignment horizontal="center"/>
    </xf>
    <xf numFmtId="0" fontId="5" fillId="0" borderId="6" xfId="0" applyFont="1" applyFill="1" applyBorder="1" applyAlignment="1">
      <alignment horizontal="left"/>
    </xf>
    <xf numFmtId="0" fontId="5" fillId="0" borderId="6" xfId="0" applyFont="1" applyFill="1" applyBorder="1"/>
    <xf numFmtId="0" fontId="5" fillId="2" borderId="6" xfId="0" applyFont="1" applyFill="1" applyBorder="1"/>
    <xf numFmtId="0" fontId="5" fillId="2" borderId="11" xfId="0" applyFont="1" applyFill="1" applyBorder="1"/>
    <xf numFmtId="0" fontId="5" fillId="0" borderId="0" xfId="0" applyFont="1" applyFill="1" applyBorder="1"/>
    <xf numFmtId="0" fontId="3" fillId="0" borderId="12" xfId="0" applyFont="1" applyFill="1" applyBorder="1" applyAlignment="1">
      <alignment horizontal="left"/>
    </xf>
    <xf numFmtId="0" fontId="3" fillId="0" borderId="0" xfId="0" applyFont="1" applyFill="1"/>
    <xf numFmtId="0" fontId="2" fillId="0" borderId="0" xfId="0" applyFont="1" applyFill="1" applyBorder="1"/>
    <xf numFmtId="0" fontId="5" fillId="0" borderId="14" xfId="0" applyFont="1" applyFill="1" applyBorder="1"/>
    <xf numFmtId="0" fontId="5" fillId="0" borderId="20" xfId="0" applyFont="1" applyFill="1" applyBorder="1"/>
    <xf numFmtId="0" fontId="5" fillId="0" borderId="0" xfId="0" applyFont="1" applyFill="1"/>
    <xf numFmtId="0" fontId="3" fillId="0" borderId="19" xfId="0" applyFont="1" applyFill="1" applyBorder="1"/>
    <xf numFmtId="0" fontId="3" fillId="0" borderId="11" xfId="0" applyFont="1" applyFill="1" applyBorder="1" applyAlignment="1">
      <alignment wrapText="1"/>
    </xf>
    <xf numFmtId="0" fontId="3" fillId="0" borderId="14" xfId="0" applyFont="1" applyFill="1" applyBorder="1" applyAlignment="1">
      <alignment wrapText="1"/>
    </xf>
    <xf numFmtId="0" fontId="3" fillId="0" borderId="0" xfId="0" applyFont="1" applyFill="1" applyAlignment="1">
      <alignment wrapText="1"/>
    </xf>
    <xf numFmtId="16" fontId="3" fillId="0" borderId="10" xfId="0" applyNumberFormat="1" applyFont="1" applyFill="1" applyBorder="1" applyAlignment="1"/>
    <xf numFmtId="0" fontId="3" fillId="0" borderId="15" xfId="0" applyFont="1" applyFill="1" applyBorder="1" applyAlignment="1"/>
    <xf numFmtId="0" fontId="3" fillId="0" borderId="15" xfId="0" applyFont="1" applyFill="1" applyBorder="1" applyAlignment="1">
      <alignment horizontal="center"/>
    </xf>
    <xf numFmtId="0" fontId="3" fillId="0" borderId="5" xfId="0" applyFont="1" applyFill="1" applyBorder="1"/>
    <xf numFmtId="0" fontId="3" fillId="0" borderId="7" xfId="0" applyFont="1" applyFill="1" applyBorder="1" applyAlignment="1"/>
    <xf numFmtId="0" fontId="3" fillId="0" borderId="7" xfId="0" applyFont="1" applyFill="1" applyBorder="1"/>
    <xf numFmtId="0" fontId="5" fillId="0" borderId="0" xfId="0" applyFont="1" applyBorder="1"/>
    <xf numFmtId="0" fontId="5" fillId="3" borderId="11" xfId="0" applyFont="1" applyFill="1" applyBorder="1"/>
    <xf numFmtId="2" fontId="6" fillId="0" borderId="1" xfId="0" applyNumberFormat="1" applyFont="1" applyBorder="1"/>
    <xf numFmtId="2" fontId="6" fillId="0" borderId="0" xfId="0" applyNumberFormat="1" applyFont="1"/>
    <xf numFmtId="0" fontId="10" fillId="0" borderId="10" xfId="1" applyBorder="1"/>
    <xf numFmtId="0" fontId="3" fillId="0" borderId="10" xfId="1" applyFont="1" applyBorder="1"/>
    <xf numFmtId="0" fontId="11" fillId="0" borderId="10" xfId="1" applyFont="1" applyBorder="1"/>
    <xf numFmtId="0" fontId="5" fillId="0" borderId="10" xfId="1" applyFont="1" applyBorder="1"/>
    <xf numFmtId="0" fontId="5" fillId="0" borderId="6" xfId="0" applyFont="1" applyFill="1" applyBorder="1" applyAlignment="1">
      <alignment horizontal="center"/>
    </xf>
    <xf numFmtId="0" fontId="11" fillId="0" borderId="0" xfId="1" applyFont="1"/>
    <xf numFmtId="0" fontId="2" fillId="0" borderId="10" xfId="0" applyFont="1" applyBorder="1" applyAlignment="1">
      <alignment horizontal="center"/>
    </xf>
    <xf numFmtId="0" fontId="3" fillId="0" borderId="10" xfId="0" applyFont="1" applyBorder="1" applyAlignment="1">
      <alignment horizontal="center" wrapText="1"/>
    </xf>
    <xf numFmtId="0" fontId="12" fillId="0" borderId="0" xfId="0" applyFont="1"/>
    <xf numFmtId="0" fontId="3" fillId="4" borderId="8" xfId="0" applyFont="1" applyFill="1" applyBorder="1"/>
    <xf numFmtId="0" fontId="3" fillId="4" borderId="11" xfId="0" applyFont="1" applyFill="1" applyBorder="1"/>
    <xf numFmtId="0" fontId="5" fillId="4" borderId="11" xfId="0" applyFont="1" applyFill="1" applyBorder="1"/>
    <xf numFmtId="0" fontId="3" fillId="4" borderId="9" xfId="0" applyFont="1" applyFill="1" applyBorder="1"/>
    <xf numFmtId="0" fontId="3" fillId="4" borderId="10" xfId="0" applyFont="1" applyFill="1" applyBorder="1"/>
    <xf numFmtId="0" fontId="3" fillId="4" borderId="10" xfId="0" applyFont="1" applyFill="1" applyBorder="1" applyAlignment="1">
      <alignment wrapText="1"/>
    </xf>
    <xf numFmtId="0" fontId="10" fillId="4" borderId="8" xfId="1" applyFill="1" applyBorder="1"/>
    <xf numFmtId="0" fontId="3" fillId="4" borderId="9" xfId="1" applyFont="1" applyFill="1" applyBorder="1"/>
    <xf numFmtId="0" fontId="5" fillId="4" borderId="0" xfId="1" applyFont="1" applyFill="1" applyBorder="1"/>
    <xf numFmtId="0" fontId="3" fillId="4" borderId="4" xfId="0" applyFont="1" applyFill="1" applyBorder="1"/>
    <xf numFmtId="0" fontId="3" fillId="4" borderId="5" xfId="1" applyFont="1" applyFill="1" applyBorder="1"/>
    <xf numFmtId="0" fontId="5" fillId="4" borderId="6" xfId="1" applyFont="1" applyFill="1" applyBorder="1"/>
    <xf numFmtId="0" fontId="3" fillId="4" borderId="10" xfId="0" applyFont="1" applyFill="1" applyBorder="1" applyAlignment="1"/>
    <xf numFmtId="0" fontId="3" fillId="3" borderId="8" xfId="0" applyFont="1" applyFill="1" applyBorder="1"/>
    <xf numFmtId="0" fontId="3" fillId="3" borderId="11" xfId="0" applyFont="1" applyFill="1" applyBorder="1"/>
    <xf numFmtId="0" fontId="3" fillId="3" borderId="8" xfId="0" applyFont="1" applyFill="1" applyBorder="1" applyAlignment="1">
      <alignment horizontal="center"/>
    </xf>
    <xf numFmtId="0" fontId="3" fillId="3" borderId="10" xfId="0" applyFont="1" applyFill="1" applyBorder="1" applyAlignment="1">
      <alignment horizontal="center"/>
    </xf>
    <xf numFmtId="0" fontId="3" fillId="3" borderId="11" xfId="0" applyFont="1" applyFill="1" applyBorder="1" applyAlignment="1" applyProtection="1">
      <alignment horizontal="left" vertical="top" wrapText="1"/>
      <protection locked="0"/>
    </xf>
    <xf numFmtId="0" fontId="3" fillId="3" borderId="8" xfId="0" applyFont="1" applyFill="1" applyBorder="1"/>
    <xf numFmtId="0" fontId="3" fillId="3" borderId="11" xfId="0" applyFont="1" applyFill="1" applyBorder="1"/>
    <xf numFmtId="0" fontId="5" fillId="3" borderId="11" xfId="0" applyFont="1" applyFill="1" applyBorder="1"/>
    <xf numFmtId="0" fontId="3" fillId="3" borderId="8" xfId="0" applyFont="1" applyFill="1" applyBorder="1" applyAlignment="1">
      <alignment horizontal="center"/>
    </xf>
    <xf numFmtId="0" fontId="3" fillId="3" borderId="10" xfId="0" applyFont="1" applyFill="1" applyBorder="1" applyAlignment="1">
      <alignment horizontal="center"/>
    </xf>
    <xf numFmtId="0" fontId="3" fillId="3" borderId="11" xfId="0" applyFont="1" applyFill="1" applyBorder="1" applyAlignment="1" applyProtection="1">
      <alignment horizontal="left" vertical="top" wrapText="1"/>
      <protection locked="0"/>
    </xf>
    <xf numFmtId="0" fontId="5" fillId="3" borderId="14" xfId="0" applyFont="1" applyFill="1" applyBorder="1"/>
    <xf numFmtId="0" fontId="3" fillId="5" borderId="8" xfId="0" applyFont="1" applyFill="1" applyBorder="1"/>
    <xf numFmtId="0" fontId="3" fillId="5" borderId="11" xfId="0" applyFont="1" applyFill="1" applyBorder="1"/>
    <xf numFmtId="0" fontId="5" fillId="5" borderId="11" xfId="0" applyFont="1" applyFill="1" applyBorder="1"/>
    <xf numFmtId="0" fontId="3" fillId="5" borderId="10" xfId="0" applyFont="1" applyFill="1" applyBorder="1"/>
    <xf numFmtId="0" fontId="3" fillId="5" borderId="8" xfId="0" applyFont="1" applyFill="1" applyBorder="1" applyAlignment="1">
      <alignment horizontal="center"/>
    </xf>
    <xf numFmtId="0" fontId="3" fillId="5" borderId="10" xfId="0" applyFont="1" applyFill="1" applyBorder="1" applyAlignment="1">
      <alignment horizontal="center"/>
    </xf>
    <xf numFmtId="0" fontId="3" fillId="5" borderId="11" xfId="0" applyFont="1" applyFill="1" applyBorder="1" applyAlignment="1" applyProtection="1">
      <alignment horizontal="left" vertical="top" wrapText="1"/>
      <protection locked="0"/>
    </xf>
    <xf numFmtId="0" fontId="3" fillId="5" borderId="8" xfId="0" applyFont="1" applyFill="1" applyBorder="1" applyAlignment="1">
      <alignment horizontal="left"/>
    </xf>
    <xf numFmtId="0" fontId="3" fillId="5" borderId="9" xfId="0" applyFont="1" applyFill="1" applyBorder="1"/>
    <xf numFmtId="0" fontId="3" fillId="5" borderId="8" xfId="0" applyFont="1" applyFill="1" applyBorder="1" applyAlignment="1">
      <alignment vertical="top"/>
    </xf>
    <xf numFmtId="0" fontId="3" fillId="5" borderId="10" xfId="0" applyFont="1" applyFill="1" applyBorder="1" applyAlignment="1">
      <alignment wrapText="1"/>
    </xf>
    <xf numFmtId="0" fontId="2" fillId="0" borderId="3" xfId="0" applyFont="1" applyFill="1" applyBorder="1" applyAlignment="1">
      <alignment horizontal="center"/>
    </xf>
    <xf numFmtId="0" fontId="2" fillId="0" borderId="0" xfId="0" applyFont="1" applyFill="1" applyBorder="1" applyAlignment="1">
      <alignment horizontal="center"/>
    </xf>
    <xf numFmtId="0" fontId="2" fillId="0" borderId="1" xfId="0" applyFont="1" applyFill="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center"/>
    </xf>
    <xf numFmtId="0" fontId="2"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28"/>
  <sheetViews>
    <sheetView tabSelected="1" zoomScale="80" zoomScaleNormal="80" workbookViewId="0">
      <pane xSplit="1" ySplit="2" topLeftCell="B4" activePane="bottomRight" state="frozen"/>
      <selection pane="topRight" activeCell="B1" sqref="B1"/>
      <selection pane="bottomLeft" activeCell="A2" sqref="A2"/>
      <selection pane="bottomRight" activeCell="G28" sqref="G28"/>
    </sheetView>
  </sheetViews>
  <sheetFormatPr defaultColWidth="17.85546875" defaultRowHeight="14.25" x14ac:dyDescent="0.2"/>
  <cols>
    <col min="1" max="1" width="23" style="34" bestFit="1" customWidth="1"/>
    <col min="2" max="2" width="12.5703125" style="104" bestFit="1" customWidth="1"/>
    <col min="3" max="3" width="12.28515625" style="34" bestFit="1" customWidth="1"/>
    <col min="4" max="4" width="12.7109375" style="34" customWidth="1"/>
    <col min="5" max="6" width="11.28515625" style="34" bestFit="1" customWidth="1"/>
    <col min="7" max="7" width="11.42578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15" customFormat="1" ht="13.9" x14ac:dyDescent="0.25">
      <c r="A1" s="177" t="s">
        <v>255</v>
      </c>
      <c r="I1" s="81"/>
    </row>
    <row r="2" spans="1:9" s="14" customFormat="1" ht="13.9" x14ac:dyDescent="0.25">
      <c r="A2" s="14" t="s">
        <v>4</v>
      </c>
      <c r="B2" s="14" t="s">
        <v>88</v>
      </c>
      <c r="C2" s="14" t="s">
        <v>5</v>
      </c>
      <c r="D2" s="14" t="s">
        <v>6</v>
      </c>
      <c r="E2" s="14" t="s">
        <v>7</v>
      </c>
      <c r="F2" s="14" t="s">
        <v>60</v>
      </c>
      <c r="G2" s="14" t="s">
        <v>8</v>
      </c>
      <c r="H2" s="14" t="s">
        <v>87</v>
      </c>
      <c r="I2" s="178"/>
    </row>
    <row r="3" spans="1:9" s="33" customFormat="1" ht="13.9" x14ac:dyDescent="0.25">
      <c r="B3" s="24"/>
      <c r="I3" s="23"/>
    </row>
    <row r="4" spans="1:9" s="33" customFormat="1" ht="13.9" x14ac:dyDescent="0.25">
      <c r="A4" s="33" t="s">
        <v>102</v>
      </c>
      <c r="B4" s="24" t="s">
        <v>99</v>
      </c>
      <c r="C4" s="99">
        <f>ShopWidget!C41</f>
        <v>12</v>
      </c>
      <c r="D4" s="99">
        <f>ShopWidget!F41</f>
        <v>13</v>
      </c>
      <c r="E4" s="99">
        <f>ShopWidget!I41</f>
        <v>23.5</v>
      </c>
      <c r="F4" s="99">
        <f>ShopWidget!K41</f>
        <v>23.55</v>
      </c>
      <c r="G4" s="99">
        <f>ShopWidget!L41</f>
        <v>14.43</v>
      </c>
      <c r="H4" s="99">
        <f>ShopWidget!M41</f>
        <v>37.979999999999997</v>
      </c>
      <c r="I4" s="23" t="s">
        <v>106</v>
      </c>
    </row>
    <row r="5" spans="1:9" s="33" customFormat="1" ht="13.9" x14ac:dyDescent="0.25">
      <c r="A5" s="33" t="s">
        <v>136</v>
      </c>
      <c r="B5" s="24" t="s">
        <v>99</v>
      </c>
      <c r="C5" s="99">
        <f>'Saved Items'!C13</f>
        <v>6</v>
      </c>
      <c r="D5" s="99">
        <f>'Saved Items'!F13</f>
        <v>0</v>
      </c>
      <c r="E5" s="99">
        <f>'Saved Items'!I13</f>
        <v>5</v>
      </c>
      <c r="F5" s="99">
        <f>'Saved Items'!K13</f>
        <v>0.98999999999999988</v>
      </c>
      <c r="G5" s="99">
        <f>'Saved Items'!L13</f>
        <v>3.0900000000000003</v>
      </c>
      <c r="H5" s="99">
        <f>'Saved Items'!M13</f>
        <v>4.08</v>
      </c>
      <c r="I5" s="23"/>
    </row>
    <row r="6" spans="1:9" s="33" customFormat="1" ht="13.9" x14ac:dyDescent="0.25">
      <c r="A6" s="33" t="s">
        <v>0</v>
      </c>
      <c r="B6" s="24" t="s">
        <v>99</v>
      </c>
      <c r="C6" s="99">
        <f>'Order History'!C9</f>
        <v>2</v>
      </c>
      <c r="D6" s="99">
        <f>'Order History'!F9</f>
        <v>2</v>
      </c>
      <c r="E6" s="99">
        <f>'Order History'!I9</f>
        <v>3.4000000000000004</v>
      </c>
      <c r="F6" s="99">
        <f>'Order History'!K9</f>
        <v>0.6</v>
      </c>
      <c r="G6" s="99">
        <f>'Order History'!L9</f>
        <v>1.02</v>
      </c>
      <c r="H6" s="99">
        <f>'Order History'!M9</f>
        <v>1.62</v>
      </c>
      <c r="I6" s="23"/>
    </row>
    <row r="7" spans="1:9" s="33" customFormat="1" ht="13.9" x14ac:dyDescent="0.25">
      <c r="A7" s="33" t="s">
        <v>1</v>
      </c>
      <c r="B7" s="24" t="s">
        <v>99</v>
      </c>
      <c r="C7" s="99">
        <f>'Saved Carts'!C9</f>
        <v>1.5</v>
      </c>
      <c r="D7" s="99">
        <f>'Saved Carts'!F9</f>
        <v>1.3</v>
      </c>
      <c r="E7" s="99">
        <f>'Saved Carts'!I9</f>
        <v>1.3</v>
      </c>
      <c r="F7" s="99">
        <f>'Saved Carts'!K9</f>
        <v>0.54</v>
      </c>
      <c r="G7" s="99">
        <f>'Saved Carts'!L9</f>
        <v>0.84</v>
      </c>
      <c r="H7" s="99">
        <f>'Saved Carts'!M9</f>
        <v>1.38</v>
      </c>
      <c r="I7" s="23"/>
    </row>
    <row r="8" spans="1:9" s="33" customFormat="1" ht="13.9" x14ac:dyDescent="0.25">
      <c r="A8" s="33" t="s">
        <v>119</v>
      </c>
      <c r="B8" s="24" t="s">
        <v>99</v>
      </c>
      <c r="C8" s="99">
        <f>'Share Cart'!C13</f>
        <v>4.3</v>
      </c>
      <c r="D8" s="99">
        <f>'Share Cart'!F13</f>
        <v>4.4000000000000004</v>
      </c>
      <c r="E8" s="99">
        <f>'Share Cart'!I13</f>
        <v>2.5</v>
      </c>
      <c r="F8" s="99">
        <f>'Share Cart'!K13</f>
        <v>1.32</v>
      </c>
      <c r="G8" s="99">
        <f>'Share Cart'!L13</f>
        <v>1.62</v>
      </c>
      <c r="H8" s="99">
        <f>'Share Cart'!M13</f>
        <v>2.94</v>
      </c>
      <c r="I8" s="23"/>
    </row>
    <row r="9" spans="1:9" s="33" customFormat="1" ht="13.9" x14ac:dyDescent="0.25">
      <c r="A9" s="33" t="s">
        <v>2</v>
      </c>
      <c r="B9" s="24" t="s">
        <v>99</v>
      </c>
      <c r="C9" s="99">
        <f>'Active Cart'!C27</f>
        <v>9.4000000000000021</v>
      </c>
      <c r="D9" s="99">
        <f>'Active Cart'!F27</f>
        <v>17.100000000000001</v>
      </c>
      <c r="E9" s="99">
        <f>'Active Cart'!I27</f>
        <v>17.700000000000003</v>
      </c>
      <c r="F9" s="99">
        <f>'Active Cart'!K27</f>
        <v>7.08</v>
      </c>
      <c r="G9" s="99">
        <f>'Active Cart'!L27</f>
        <v>9.15</v>
      </c>
      <c r="H9" s="99">
        <f>'Active Cart'!M27</f>
        <v>16.23</v>
      </c>
      <c r="I9" s="23"/>
    </row>
    <row r="10" spans="1:9" s="33" customFormat="1" ht="13.9" x14ac:dyDescent="0.25">
      <c r="A10" s="33" t="s">
        <v>150</v>
      </c>
      <c r="B10" s="24" t="s">
        <v>99</v>
      </c>
      <c r="C10" s="99">
        <f>Checkout!C36</f>
        <v>18.5</v>
      </c>
      <c r="D10" s="99">
        <f>Checkout!F36</f>
        <v>26.8</v>
      </c>
      <c r="E10" s="99">
        <f>Checkout!I36</f>
        <v>30</v>
      </c>
      <c r="F10" s="99">
        <f>Checkout!K36</f>
        <v>11.009999999999998</v>
      </c>
      <c r="G10" s="99">
        <f>Checkout!L36</f>
        <v>10.199999999999999</v>
      </c>
      <c r="H10" s="99">
        <f>Checkout!M36</f>
        <v>21.209999999999997</v>
      </c>
      <c r="I10" s="23"/>
    </row>
    <row r="11" spans="1:9" s="33" customFormat="1" ht="13.9" x14ac:dyDescent="0.25">
      <c r="A11" s="33" t="s">
        <v>11</v>
      </c>
      <c r="B11" s="24" t="s">
        <v>110</v>
      </c>
      <c r="C11" s="99">
        <f>MyAccount!C11</f>
        <v>10</v>
      </c>
      <c r="D11" s="99">
        <f>MyAccount!F11</f>
        <v>10</v>
      </c>
      <c r="E11" s="99">
        <f>MyAccount!I11</f>
        <v>10</v>
      </c>
      <c r="F11" s="99">
        <f>MyAccount!K11</f>
        <v>3</v>
      </c>
      <c r="G11" s="99">
        <f>MyAccount!L11</f>
        <v>3</v>
      </c>
      <c r="H11" s="99">
        <f>MyAccount!M11</f>
        <v>6</v>
      </c>
      <c r="I11" s="23"/>
    </row>
    <row r="12" spans="1:9" s="33" customFormat="1" ht="13.9" x14ac:dyDescent="0.25">
      <c r="A12" s="33" t="s">
        <v>6</v>
      </c>
      <c r="B12" s="24" t="s">
        <v>110</v>
      </c>
      <c r="C12" s="99">
        <f>Miscellaneous!C11</f>
        <v>13</v>
      </c>
      <c r="D12" s="99">
        <f>Miscellaneous!F11</f>
        <v>20</v>
      </c>
      <c r="E12" s="99">
        <f>Miscellaneous!H11</f>
        <v>9</v>
      </c>
      <c r="F12" s="99">
        <f>Miscellaneous!K11</f>
        <v>6</v>
      </c>
      <c r="G12" s="99">
        <f>Miscellaneous!L11</f>
        <v>2.6999999999999997</v>
      </c>
      <c r="H12" s="99">
        <f>Miscellaneous!M11</f>
        <v>8.6999999999999993</v>
      </c>
      <c r="I12" s="23"/>
    </row>
    <row r="13" spans="1:9" s="33" customFormat="1" ht="13.9" x14ac:dyDescent="0.25">
      <c r="A13" s="33" t="s">
        <v>54</v>
      </c>
      <c r="B13" s="24" t="s">
        <v>110</v>
      </c>
      <c r="C13" s="99">
        <f>'Data Conversions'!C10</f>
        <v>10</v>
      </c>
      <c r="D13" s="99">
        <f>'Data Conversions'!F10</f>
        <v>10</v>
      </c>
      <c r="E13" s="99">
        <f>'Data Conversions'!I10</f>
        <v>0</v>
      </c>
      <c r="F13" s="99">
        <f>'Data Conversions'!K10</f>
        <v>3.4499999999999997</v>
      </c>
      <c r="G13" s="99">
        <f>'Data Conversions'!L10</f>
        <v>0</v>
      </c>
      <c r="H13" s="99">
        <f>'Data Conversions'!M10</f>
        <v>3.4499999999999997</v>
      </c>
      <c r="I13" s="23"/>
    </row>
    <row r="14" spans="1:9" s="33" customFormat="1" ht="27.6" x14ac:dyDescent="0.25">
      <c r="A14" s="33" t="s">
        <v>160</v>
      </c>
      <c r="B14" s="24"/>
      <c r="C14" s="99">
        <v>0</v>
      </c>
      <c r="D14" s="99">
        <v>0</v>
      </c>
      <c r="E14" s="99">
        <v>1</v>
      </c>
      <c r="F14" s="99">
        <v>0</v>
      </c>
      <c r="G14" s="99">
        <v>0</v>
      </c>
      <c r="H14" s="99">
        <v>0</v>
      </c>
      <c r="I14" s="23" t="s">
        <v>159</v>
      </c>
    </row>
    <row r="15" spans="1:9" s="33" customFormat="1" ht="27.6" x14ac:dyDescent="0.25">
      <c r="A15" s="33" t="s">
        <v>13</v>
      </c>
      <c r="B15" s="24"/>
      <c r="C15" s="99">
        <v>0</v>
      </c>
      <c r="D15" s="99">
        <v>0</v>
      </c>
      <c r="E15" s="99">
        <v>0</v>
      </c>
      <c r="F15" s="99">
        <v>0</v>
      </c>
      <c r="G15" s="99">
        <v>0</v>
      </c>
      <c r="H15" s="99">
        <v>0</v>
      </c>
      <c r="I15" s="23" t="s">
        <v>161</v>
      </c>
    </row>
    <row r="16" spans="1:9" s="100" customFormat="1" ht="41.45" x14ac:dyDescent="0.25">
      <c r="A16" s="33" t="s">
        <v>16</v>
      </c>
      <c r="B16" s="24"/>
      <c r="C16" s="99">
        <v>8</v>
      </c>
      <c r="D16" s="99">
        <v>4</v>
      </c>
      <c r="E16" s="99">
        <v>8</v>
      </c>
      <c r="F16" s="99">
        <v>3</v>
      </c>
      <c r="G16" s="99">
        <v>3</v>
      </c>
      <c r="H16" s="99">
        <v>3</v>
      </c>
      <c r="I16" s="23" t="s">
        <v>162</v>
      </c>
    </row>
    <row r="17" spans="1:9" s="100" customFormat="1" ht="13.9" x14ac:dyDescent="0.25">
      <c r="A17" s="100" t="s">
        <v>12</v>
      </c>
      <c r="B17" s="169" t="s">
        <v>110</v>
      </c>
      <c r="C17" s="170">
        <f>CEWeb!C11</f>
        <v>16</v>
      </c>
      <c r="D17" s="170">
        <f>CEWeb!F11</f>
        <v>16</v>
      </c>
      <c r="E17" s="170">
        <f>CEWeb!I11</f>
        <v>17</v>
      </c>
      <c r="F17" s="170">
        <f>CEWeb!K11</f>
        <v>4.8</v>
      </c>
      <c r="G17" s="170">
        <f>CEWeb!L11</f>
        <v>5.0999999999999996</v>
      </c>
      <c r="H17" s="170">
        <f>CEWeb!M11</f>
        <v>9.9</v>
      </c>
      <c r="I17" s="102"/>
    </row>
    <row r="18" spans="1:9" ht="13.9" x14ac:dyDescent="0.25">
      <c r="A18" s="100" t="s">
        <v>15</v>
      </c>
      <c r="B18" s="101" t="s">
        <v>110</v>
      </c>
      <c r="C18" s="103">
        <v>3</v>
      </c>
      <c r="D18" s="103">
        <v>3</v>
      </c>
      <c r="E18" s="103">
        <v>2</v>
      </c>
      <c r="F18" s="103">
        <v>2</v>
      </c>
      <c r="G18" s="103">
        <v>2</v>
      </c>
      <c r="H18" s="103">
        <v>2</v>
      </c>
      <c r="I18" s="102" t="s">
        <v>20</v>
      </c>
    </row>
    <row r="19" spans="1:9" s="100" customFormat="1" ht="27.6" x14ac:dyDescent="0.25">
      <c r="A19" s="100" t="s">
        <v>9</v>
      </c>
      <c r="B19" s="101"/>
      <c r="C19" s="103">
        <v>2</v>
      </c>
      <c r="D19" s="103">
        <v>0</v>
      </c>
      <c r="E19" s="103">
        <v>0</v>
      </c>
      <c r="F19" s="103">
        <v>0</v>
      </c>
      <c r="G19" s="103">
        <v>0</v>
      </c>
      <c r="H19" s="103">
        <v>0</v>
      </c>
      <c r="I19" s="102" t="s">
        <v>168</v>
      </c>
    </row>
    <row r="20" spans="1:9" s="100" customFormat="1" ht="55.15" x14ac:dyDescent="0.25">
      <c r="A20" s="100" t="s">
        <v>14</v>
      </c>
      <c r="B20" s="101"/>
      <c r="C20" s="103">
        <v>3</v>
      </c>
      <c r="D20" s="103">
        <v>4</v>
      </c>
      <c r="E20" s="103">
        <v>4</v>
      </c>
      <c r="F20" s="103">
        <v>2</v>
      </c>
      <c r="G20" s="103">
        <v>2</v>
      </c>
      <c r="H20" s="103">
        <v>2</v>
      </c>
      <c r="I20" s="102" t="s">
        <v>169</v>
      </c>
    </row>
    <row r="21" spans="1:9" s="100" customFormat="1" ht="13.9" x14ac:dyDescent="0.25">
      <c r="B21" s="101"/>
      <c r="C21" s="103"/>
      <c r="D21" s="103"/>
      <c r="E21" s="103"/>
      <c r="F21" s="103"/>
      <c r="G21" s="103"/>
      <c r="H21" s="103"/>
      <c r="I21" s="102"/>
    </row>
    <row r="22" spans="1:9" ht="13.9" x14ac:dyDescent="0.25">
      <c r="A22" s="34" t="s">
        <v>18</v>
      </c>
      <c r="C22" s="105">
        <f t="shared" ref="C22:H22" si="0">SUM(C4:C21)</f>
        <v>118.7</v>
      </c>
      <c r="D22" s="105">
        <f t="shared" si="0"/>
        <v>131.60000000000002</v>
      </c>
      <c r="E22" s="105">
        <f t="shared" si="0"/>
        <v>134.4</v>
      </c>
      <c r="F22" s="105">
        <f t="shared" si="0"/>
        <v>69.34</v>
      </c>
      <c r="G22" s="105">
        <f t="shared" si="0"/>
        <v>58.15</v>
      </c>
      <c r="H22" s="105">
        <f t="shared" si="0"/>
        <v>120.49</v>
      </c>
    </row>
    <row r="23" spans="1:9" ht="13.9" x14ac:dyDescent="0.25">
      <c r="C23" s="105">
        <v>2</v>
      </c>
      <c r="D23" s="105">
        <v>2.4</v>
      </c>
      <c r="E23" s="105">
        <v>1.6</v>
      </c>
      <c r="F23" s="105">
        <v>2.4</v>
      </c>
      <c r="G23" s="105">
        <v>1.6</v>
      </c>
      <c r="H23" s="106" t="s">
        <v>66</v>
      </c>
    </row>
    <row r="24" spans="1:9" ht="13.9" x14ac:dyDescent="0.25">
      <c r="A24" s="34" t="s">
        <v>17</v>
      </c>
      <c r="C24" s="105">
        <f>(((C22/C23)+0.49)/5)</f>
        <v>11.968</v>
      </c>
      <c r="D24" s="105">
        <f>(((D22/D23)+0.49)/5)</f>
        <v>11.064666666666669</v>
      </c>
      <c r="E24" s="105">
        <f>(((E22/E23)+0.49)/5)</f>
        <v>16.898</v>
      </c>
      <c r="F24" s="105">
        <f>(((F22/F23)+0.49)/5)</f>
        <v>5.8763333333333332</v>
      </c>
      <c r="G24" s="105">
        <f>(((G22/G23)+0.49)/5)</f>
        <v>7.3667500000000006</v>
      </c>
      <c r="H24" s="107" t="s">
        <v>67</v>
      </c>
    </row>
    <row r="25" spans="1:9" ht="13.9" x14ac:dyDescent="0.25">
      <c r="A25" s="34" t="s">
        <v>19</v>
      </c>
      <c r="C25" s="108">
        <f ca="1">TODAY()+(C24*7)</f>
        <v>41640.775999999998</v>
      </c>
      <c r="D25" s="108">
        <f ca="1">TODAY()+(D24*7)</f>
        <v>41634.452666666664</v>
      </c>
      <c r="E25" s="108">
        <f ca="1">TODAY()+(E24*7)</f>
        <v>41675.286</v>
      </c>
      <c r="F25" s="108">
        <f ca="1">D25+(F24*7)</f>
        <v>41675.587</v>
      </c>
      <c r="G25" s="108">
        <f ca="1">E25+(G24*7)</f>
        <v>41726.85325</v>
      </c>
      <c r="H25" s="109" t="s">
        <v>65</v>
      </c>
    </row>
    <row r="27" spans="1:9" ht="13.9" x14ac:dyDescent="0.25">
      <c r="A27" s="34" t="s">
        <v>120</v>
      </c>
      <c r="C27" s="108">
        <v>41633</v>
      </c>
      <c r="D27" s="108">
        <v>41627</v>
      </c>
      <c r="E27" s="108">
        <v>41673</v>
      </c>
      <c r="F27" s="108">
        <v>41668</v>
      </c>
      <c r="G27" s="108">
        <v>41725</v>
      </c>
    </row>
    <row r="28" spans="1:9" ht="15.75" customHeight="1" x14ac:dyDescent="0.25"/>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O14"/>
  <sheetViews>
    <sheetView workbookViewId="0">
      <selection activeCell="A23" sqref="A23"/>
    </sheetView>
  </sheetViews>
  <sheetFormatPr defaultColWidth="19" defaultRowHeight="14.25" x14ac:dyDescent="0.2"/>
  <cols>
    <col min="1" max="1" width="36.42578125" style="111"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52" bestFit="1" customWidth="1"/>
    <col min="16" max="16384" width="19" style="152"/>
  </cols>
  <sheetData>
    <row r="1" spans="1:15" s="38" customFormat="1" ht="13.9" x14ac:dyDescent="0.25">
      <c r="A1" s="36" t="s">
        <v>4</v>
      </c>
      <c r="B1" s="216" t="s">
        <v>5</v>
      </c>
      <c r="C1" s="217"/>
      <c r="D1" s="218"/>
      <c r="E1" s="216" t="s">
        <v>6</v>
      </c>
      <c r="F1" s="217"/>
      <c r="G1" s="218"/>
      <c r="H1" s="216" t="s">
        <v>7</v>
      </c>
      <c r="I1" s="217"/>
      <c r="J1" s="218"/>
      <c r="K1" s="216" t="s">
        <v>96</v>
      </c>
      <c r="L1" s="218"/>
      <c r="M1" s="40" t="s">
        <v>97</v>
      </c>
      <c r="N1" s="40"/>
      <c r="O1" s="38"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3.9" x14ac:dyDescent="0.25">
      <c r="A3" s="44" t="str">
        <f>Summary!A1</f>
        <v>Status as of 9/5/13</v>
      </c>
      <c r="B3" s="43"/>
      <c r="D3" s="44"/>
      <c r="E3" s="43"/>
      <c r="G3" s="44"/>
      <c r="H3" s="43"/>
      <c r="J3" s="44"/>
      <c r="K3" s="43"/>
      <c r="L3" s="44"/>
      <c r="M3" s="46"/>
      <c r="N3" s="46"/>
    </row>
    <row r="4" spans="1:15" s="22" customFormat="1" ht="13.9" x14ac:dyDescent="0.25">
      <c r="A4" s="110" t="s">
        <v>170</v>
      </c>
      <c r="B4" s="18">
        <v>3</v>
      </c>
      <c r="C4" s="48">
        <v>3</v>
      </c>
      <c r="D4" s="17" t="s">
        <v>113</v>
      </c>
      <c r="E4" s="18">
        <v>6</v>
      </c>
      <c r="F4" s="48">
        <v>6</v>
      </c>
      <c r="G4" s="17"/>
      <c r="H4" s="18">
        <v>5</v>
      </c>
      <c r="I4" s="48">
        <v>5</v>
      </c>
      <c r="J4" s="17"/>
      <c r="K4" s="18"/>
      <c r="L4" s="17"/>
      <c r="M4" s="21"/>
      <c r="N4" s="21"/>
      <c r="O4" s="22" t="s">
        <v>173</v>
      </c>
    </row>
    <row r="5" spans="1:15" s="22" customFormat="1" ht="13.9" x14ac:dyDescent="0.25">
      <c r="A5" s="110" t="s">
        <v>174</v>
      </c>
      <c r="B5" s="18">
        <v>3</v>
      </c>
      <c r="C5" s="48">
        <v>3</v>
      </c>
      <c r="D5" s="17" t="s">
        <v>108</v>
      </c>
      <c r="E5" s="18">
        <v>1</v>
      </c>
      <c r="F5" s="48">
        <v>1</v>
      </c>
      <c r="G5" s="17"/>
      <c r="H5" s="18">
        <v>4</v>
      </c>
      <c r="I5" s="48">
        <v>4</v>
      </c>
      <c r="J5" s="17"/>
      <c r="K5" s="18"/>
      <c r="L5" s="17"/>
      <c r="M5" s="21"/>
      <c r="N5" s="21"/>
      <c r="O5" s="22" t="s">
        <v>175</v>
      </c>
    </row>
    <row r="6" spans="1:15" s="22" customFormat="1" ht="13.9" x14ac:dyDescent="0.25">
      <c r="A6" s="110" t="s">
        <v>171</v>
      </c>
      <c r="B6" s="18">
        <v>4</v>
      </c>
      <c r="C6" s="48">
        <v>4</v>
      </c>
      <c r="D6" s="17" t="s">
        <v>139</v>
      </c>
      <c r="E6" s="18">
        <v>4</v>
      </c>
      <c r="F6" s="48">
        <v>4</v>
      </c>
      <c r="G6" s="17"/>
      <c r="H6" s="18">
        <v>0</v>
      </c>
      <c r="I6" s="48">
        <v>0</v>
      </c>
      <c r="J6" s="17"/>
      <c r="K6" s="18"/>
      <c r="L6" s="17"/>
      <c r="M6" s="21"/>
      <c r="N6" s="21"/>
      <c r="O6" s="22" t="s">
        <v>172</v>
      </c>
    </row>
    <row r="7" spans="1:15" s="22" customFormat="1" ht="13.9" x14ac:dyDescent="0.25">
      <c r="A7" s="110" t="s">
        <v>176</v>
      </c>
      <c r="B7" s="18">
        <v>7</v>
      </c>
      <c r="C7" s="48">
        <v>3</v>
      </c>
      <c r="D7" s="17" t="s">
        <v>178</v>
      </c>
      <c r="E7" s="18">
        <v>0</v>
      </c>
      <c r="F7" s="48">
        <v>0</v>
      </c>
      <c r="G7" s="17"/>
      <c r="H7" s="18">
        <v>5</v>
      </c>
      <c r="I7" s="48">
        <v>5</v>
      </c>
      <c r="J7" s="17"/>
      <c r="K7" s="18"/>
      <c r="L7" s="17"/>
      <c r="M7" s="21"/>
      <c r="N7" s="21"/>
      <c r="O7" s="22" t="s">
        <v>191</v>
      </c>
    </row>
    <row r="8" spans="1:15" s="59" customFormat="1" ht="13.9" x14ac:dyDescent="0.25">
      <c r="A8" s="111" t="s">
        <v>177</v>
      </c>
      <c r="B8" s="58">
        <v>3</v>
      </c>
      <c r="C8" s="150">
        <v>3</v>
      </c>
      <c r="D8" s="57" t="s">
        <v>113</v>
      </c>
      <c r="E8" s="58">
        <v>5</v>
      </c>
      <c r="F8" s="150">
        <v>5</v>
      </c>
      <c r="G8" s="57"/>
      <c r="H8" s="58">
        <v>3</v>
      </c>
      <c r="I8" s="150">
        <v>3</v>
      </c>
      <c r="J8" s="57"/>
      <c r="K8" s="58"/>
      <c r="L8" s="57"/>
      <c r="M8" s="71"/>
      <c r="N8" s="71"/>
    </row>
    <row r="9" spans="1:15" s="59" customFormat="1" ht="13.9" x14ac:dyDescent="0.25">
      <c r="A9" s="111"/>
      <c r="B9" s="58"/>
      <c r="C9" s="150"/>
      <c r="D9" s="57"/>
      <c r="E9" s="58"/>
      <c r="F9" s="150"/>
      <c r="G9" s="57"/>
      <c r="H9" s="58"/>
      <c r="I9" s="150"/>
      <c r="J9" s="57"/>
      <c r="K9" s="58"/>
      <c r="L9" s="57"/>
      <c r="M9" s="71"/>
      <c r="N9" s="71"/>
    </row>
    <row r="10" spans="1:15" s="30" customFormat="1" ht="14.45" thickBot="1" x14ac:dyDescent="0.3">
      <c r="A10" s="151"/>
      <c r="B10" s="29"/>
      <c r="C10" s="154"/>
      <c r="D10" s="28"/>
      <c r="E10" s="29"/>
      <c r="F10" s="154"/>
      <c r="G10" s="28"/>
      <c r="H10" s="29"/>
      <c r="I10" s="154"/>
      <c r="J10" s="28"/>
      <c r="K10" s="29"/>
      <c r="L10" s="28"/>
      <c r="M10" s="31"/>
      <c r="N10" s="31"/>
    </row>
    <row r="11" spans="1:15" ht="14.45" thickTop="1" x14ac:dyDescent="0.25">
      <c r="A11" s="111" t="s">
        <v>100</v>
      </c>
      <c r="B11" s="58">
        <f>SUM(B4:B10)</f>
        <v>20</v>
      </c>
      <c r="C11" s="150">
        <f>SUM(C4:C10)</f>
        <v>16</v>
      </c>
      <c r="E11" s="58">
        <f>SUM(E4:E10)</f>
        <v>16</v>
      </c>
      <c r="F11" s="150">
        <f>SUM(F4:F10)</f>
        <v>16</v>
      </c>
      <c r="H11" s="58">
        <f>SUM(H4:H10)</f>
        <v>17</v>
      </c>
      <c r="I11" s="150">
        <f>SUM(I4:I10)</f>
        <v>17</v>
      </c>
      <c r="K11" s="58">
        <f>E11*B13</f>
        <v>4.8</v>
      </c>
      <c r="L11" s="57">
        <f>H11*B13</f>
        <v>5.0999999999999996</v>
      </c>
      <c r="M11" s="71">
        <f>(E11+H11)*B14</f>
        <v>9.9</v>
      </c>
      <c r="O11" s="71" t="s">
        <v>148</v>
      </c>
    </row>
    <row r="13" spans="1:15" ht="13.9" x14ac:dyDescent="0.25">
      <c r="A13" s="111" t="s">
        <v>37</v>
      </c>
      <c r="B13" s="58">
        <v>0.3</v>
      </c>
    </row>
    <row r="14" spans="1:15" ht="13.9" x14ac:dyDescent="0.25">
      <c r="A14" s="111" t="s">
        <v>98</v>
      </c>
      <c r="B14"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44"/>
  <sheetViews>
    <sheetView topLeftCell="A18" zoomScaleNormal="100" workbookViewId="0">
      <selection activeCell="A28" sqref="A28:XFD28"/>
    </sheetView>
  </sheetViews>
  <sheetFormatPr defaultColWidth="9.140625" defaultRowHeight="14.25" x14ac:dyDescent="0.2"/>
  <cols>
    <col min="1" max="1" width="38.7109375" style="57" bestFit="1" customWidth="1"/>
    <col min="2" max="2" width="5.85546875" style="59" bestFit="1" customWidth="1"/>
    <col min="3" max="3" width="5.5703125" style="59" bestFit="1" customWidth="1"/>
    <col min="4" max="4" width="6.28515625" style="141" bestFit="1" customWidth="1"/>
    <col min="5" max="5" width="5.85546875" style="59" bestFit="1" customWidth="1"/>
    <col min="6" max="6" width="5.5703125" style="59" bestFit="1" customWidth="1"/>
    <col min="7" max="7" width="6.28515625" style="141" bestFit="1" customWidth="1"/>
    <col min="8" max="8" width="5.85546875" style="59" bestFit="1" customWidth="1"/>
    <col min="9" max="9" width="5.5703125" style="59" bestFit="1" customWidth="1"/>
    <col min="10" max="10" width="6.28515625" style="141" bestFit="1" customWidth="1"/>
    <col min="11" max="11" width="8" style="59" bestFit="1" customWidth="1"/>
    <col min="12" max="13" width="6.7109375" style="57" bestFit="1" customWidth="1"/>
    <col min="14" max="14" width="5.42578125" style="61" bestFit="1" customWidth="1"/>
    <col min="15" max="15" width="155.5703125" style="142" bestFit="1" customWidth="1"/>
    <col min="16" max="16384" width="9.140625" style="59"/>
  </cols>
  <sheetData>
    <row r="1" spans="1:15" s="38" customFormat="1" ht="13.9" x14ac:dyDescent="0.25">
      <c r="A1" s="36" t="s">
        <v>4</v>
      </c>
      <c r="B1" s="217" t="s">
        <v>5</v>
      </c>
      <c r="C1" s="217"/>
      <c r="D1" s="217"/>
      <c r="E1" s="217" t="s">
        <v>6</v>
      </c>
      <c r="F1" s="217"/>
      <c r="G1" s="217"/>
      <c r="H1" s="217" t="s">
        <v>7</v>
      </c>
      <c r="I1" s="217"/>
      <c r="J1" s="217"/>
      <c r="K1" s="217" t="s">
        <v>96</v>
      </c>
      <c r="L1" s="217"/>
      <c r="M1" s="133" t="s">
        <v>97</v>
      </c>
      <c r="N1" s="40"/>
      <c r="O1" s="134" t="s">
        <v>89</v>
      </c>
    </row>
    <row r="2" spans="1:15" s="38" customFormat="1" ht="13.9" x14ac:dyDescent="0.25">
      <c r="A2" s="36"/>
      <c r="B2" s="38" t="s">
        <v>94</v>
      </c>
      <c r="C2" s="38" t="s">
        <v>95</v>
      </c>
      <c r="D2" s="36" t="s">
        <v>91</v>
      </c>
      <c r="E2" s="38" t="s">
        <v>94</v>
      </c>
      <c r="F2" s="38" t="s">
        <v>95</v>
      </c>
      <c r="G2" s="36" t="s">
        <v>91</v>
      </c>
      <c r="H2" s="38" t="s">
        <v>94</v>
      </c>
      <c r="I2" s="38" t="s">
        <v>95</v>
      </c>
      <c r="J2" s="36" t="s">
        <v>91</v>
      </c>
      <c r="K2" s="38" t="s">
        <v>6</v>
      </c>
      <c r="L2" s="36" t="s">
        <v>7</v>
      </c>
      <c r="M2" s="133"/>
      <c r="N2" s="40"/>
      <c r="O2" s="135"/>
    </row>
    <row r="3" spans="1:15" s="8" customFormat="1" ht="13.9" x14ac:dyDescent="0.25">
      <c r="A3" s="44" t="str">
        <f>Summary!A1</f>
        <v>Status as of 9/5/13</v>
      </c>
      <c r="D3" s="44"/>
      <c r="G3" s="44"/>
      <c r="J3" s="44"/>
      <c r="L3" s="44"/>
      <c r="M3" s="136"/>
      <c r="N3" s="46"/>
      <c r="O3" s="137"/>
    </row>
    <row r="4" spans="1:15" s="112" customFormat="1" ht="13.9" x14ac:dyDescent="0.25">
      <c r="A4" s="138"/>
      <c r="C4" s="146"/>
      <c r="D4" s="138"/>
      <c r="F4" s="146"/>
      <c r="G4" s="138"/>
      <c r="I4" s="146"/>
      <c r="J4" s="138"/>
      <c r="L4" s="138"/>
      <c r="M4" s="139"/>
      <c r="N4" s="140"/>
      <c r="O4" s="117"/>
    </row>
    <row r="5" spans="1:15" s="114" customFormat="1" ht="13.9" x14ac:dyDescent="0.25">
      <c r="A5" s="138" t="s">
        <v>157</v>
      </c>
      <c r="B5" s="114">
        <v>2</v>
      </c>
      <c r="C5" s="147">
        <v>2</v>
      </c>
      <c r="D5" s="115" t="s">
        <v>108</v>
      </c>
      <c r="F5" s="147"/>
      <c r="G5" s="115"/>
      <c r="H5" s="114">
        <v>5</v>
      </c>
      <c r="I5" s="147">
        <v>5</v>
      </c>
      <c r="J5" s="115" t="s">
        <v>93</v>
      </c>
      <c r="L5" s="113"/>
      <c r="M5" s="113"/>
      <c r="N5" s="116"/>
      <c r="O5" s="117" t="s">
        <v>198</v>
      </c>
    </row>
    <row r="6" spans="1:15" s="114" customFormat="1" ht="13.9" x14ac:dyDescent="0.25">
      <c r="A6" s="113" t="s">
        <v>117</v>
      </c>
      <c r="C6" s="147">
        <v>0</v>
      </c>
      <c r="D6" s="115" t="s">
        <v>113</v>
      </c>
      <c r="E6" s="114">
        <v>5</v>
      </c>
      <c r="F6" s="147">
        <v>0</v>
      </c>
      <c r="G6" s="115" t="s">
        <v>101</v>
      </c>
      <c r="H6" s="114">
        <v>1</v>
      </c>
      <c r="I6" s="147">
        <v>0</v>
      </c>
      <c r="J6" s="115" t="s">
        <v>127</v>
      </c>
      <c r="L6" s="113"/>
      <c r="M6" s="113"/>
      <c r="N6" s="116"/>
      <c r="O6" s="117" t="s">
        <v>199</v>
      </c>
    </row>
    <row r="7" spans="1:15" s="119" customFormat="1" ht="13.9" x14ac:dyDescent="0.25">
      <c r="A7" s="118" t="s">
        <v>118</v>
      </c>
      <c r="C7" s="148">
        <v>0</v>
      </c>
      <c r="D7" s="120" t="s">
        <v>113</v>
      </c>
      <c r="E7" s="119">
        <v>2</v>
      </c>
      <c r="F7" s="148">
        <v>0</v>
      </c>
      <c r="G7" s="120" t="s">
        <v>101</v>
      </c>
      <c r="I7" s="148"/>
      <c r="J7" s="120"/>
      <c r="L7" s="118"/>
      <c r="M7" s="118"/>
      <c r="N7" s="121"/>
      <c r="O7" s="122" t="s">
        <v>200</v>
      </c>
    </row>
    <row r="8" spans="1:15" s="114" customFormat="1" ht="13.9" x14ac:dyDescent="0.25">
      <c r="A8" s="113" t="s">
        <v>90</v>
      </c>
      <c r="B8" s="114">
        <v>0.5</v>
      </c>
      <c r="C8" s="147">
        <v>0.5</v>
      </c>
      <c r="D8" s="115" t="s">
        <v>108</v>
      </c>
      <c r="E8" s="114">
        <v>0.5</v>
      </c>
      <c r="F8" s="147">
        <v>0</v>
      </c>
      <c r="G8" s="115" t="s">
        <v>108</v>
      </c>
      <c r="H8" s="114">
        <v>0.5</v>
      </c>
      <c r="I8" s="147">
        <v>0</v>
      </c>
      <c r="J8" s="115" t="s">
        <v>93</v>
      </c>
      <c r="L8" s="113"/>
      <c r="M8" s="113"/>
      <c r="N8" s="116"/>
      <c r="O8" s="117" t="s">
        <v>201</v>
      </c>
    </row>
    <row r="9" spans="1:15" s="114" customFormat="1" ht="13.9" x14ac:dyDescent="0.25">
      <c r="A9" s="113" t="s">
        <v>92</v>
      </c>
      <c r="C9" s="147"/>
      <c r="D9" s="115"/>
      <c r="F9" s="147"/>
      <c r="G9" s="115"/>
      <c r="H9" s="114">
        <v>1</v>
      </c>
      <c r="I9" s="147">
        <v>0</v>
      </c>
      <c r="J9" s="115" t="s">
        <v>93</v>
      </c>
      <c r="L9" s="113"/>
      <c r="M9" s="113"/>
      <c r="N9" s="116"/>
      <c r="O9" s="117" t="s">
        <v>202</v>
      </c>
    </row>
    <row r="10" spans="1:15" s="22" customFormat="1" ht="13.9" x14ac:dyDescent="0.25">
      <c r="A10" s="17" t="s">
        <v>3</v>
      </c>
      <c r="B10" s="22">
        <v>1</v>
      </c>
      <c r="C10" s="48">
        <v>0</v>
      </c>
      <c r="D10" s="123" t="s">
        <v>113</v>
      </c>
      <c r="E10" s="22">
        <v>4</v>
      </c>
      <c r="F10" s="48">
        <v>0</v>
      </c>
      <c r="G10" s="123" t="s">
        <v>101</v>
      </c>
      <c r="H10" s="22">
        <v>3.5</v>
      </c>
      <c r="I10" s="48" t="s">
        <v>272</v>
      </c>
      <c r="J10" s="123" t="s">
        <v>127</v>
      </c>
      <c r="L10" s="17"/>
      <c r="M10" s="17"/>
      <c r="N10" s="20" t="s">
        <v>229</v>
      </c>
      <c r="O10" s="124" t="s">
        <v>276</v>
      </c>
    </row>
    <row r="11" spans="1:15" s="126" customFormat="1" ht="13.9" x14ac:dyDescent="0.25">
      <c r="A11" s="125" t="s">
        <v>114</v>
      </c>
      <c r="B11" s="126">
        <v>2</v>
      </c>
      <c r="C11" s="149">
        <v>0</v>
      </c>
      <c r="D11" s="127" t="s">
        <v>108</v>
      </c>
      <c r="E11" s="126">
        <v>1</v>
      </c>
      <c r="F11" s="149">
        <v>0</v>
      </c>
      <c r="G11" s="123" t="s">
        <v>105</v>
      </c>
      <c r="H11" s="22"/>
      <c r="I11" s="48"/>
      <c r="J11" s="127"/>
      <c r="L11" s="125"/>
      <c r="M11" s="125"/>
      <c r="N11" s="128"/>
      <c r="O11" s="129" t="s">
        <v>203</v>
      </c>
    </row>
    <row r="12" spans="1:15" s="22" customFormat="1" ht="13.9" x14ac:dyDescent="0.25">
      <c r="A12" s="17" t="s">
        <v>115</v>
      </c>
      <c r="B12" s="22">
        <v>0</v>
      </c>
      <c r="C12" s="48">
        <v>0</v>
      </c>
      <c r="D12" s="123" t="s">
        <v>108</v>
      </c>
      <c r="E12" s="22">
        <v>6</v>
      </c>
      <c r="F12" s="48">
        <v>0</v>
      </c>
      <c r="G12" s="123" t="s">
        <v>105</v>
      </c>
      <c r="I12" s="48"/>
      <c r="J12" s="123"/>
      <c r="L12" s="17"/>
      <c r="M12" s="17"/>
      <c r="N12" s="20"/>
      <c r="O12" s="124" t="s">
        <v>204</v>
      </c>
    </row>
    <row r="13" spans="1:15" s="22" customFormat="1" ht="13.9" x14ac:dyDescent="0.25">
      <c r="A13" s="17" t="s">
        <v>116</v>
      </c>
      <c r="B13" s="22">
        <v>1</v>
      </c>
      <c r="C13" s="48">
        <v>0</v>
      </c>
      <c r="D13" s="123" t="s">
        <v>107</v>
      </c>
      <c r="E13" s="22">
        <v>5</v>
      </c>
      <c r="F13" s="168">
        <f>-F134</f>
        <v>0</v>
      </c>
      <c r="G13" s="123" t="s">
        <v>105</v>
      </c>
      <c r="I13" s="48"/>
      <c r="J13" s="123"/>
      <c r="L13" s="17"/>
      <c r="M13" s="17"/>
      <c r="N13" s="20"/>
      <c r="O13" s="124" t="s">
        <v>197</v>
      </c>
    </row>
    <row r="14" spans="1:15" s="22" customFormat="1" ht="13.9" x14ac:dyDescent="0.25">
      <c r="A14" s="17" t="s">
        <v>179</v>
      </c>
      <c r="C14" s="48">
        <v>2</v>
      </c>
      <c r="D14" s="123" t="s">
        <v>113</v>
      </c>
      <c r="E14" s="22">
        <v>3</v>
      </c>
      <c r="F14" s="168">
        <v>0</v>
      </c>
      <c r="G14" s="123" t="s">
        <v>105</v>
      </c>
      <c r="I14" s="48"/>
      <c r="J14" s="123"/>
      <c r="L14" s="17"/>
      <c r="M14" s="17"/>
      <c r="N14" s="20" t="s">
        <v>220</v>
      </c>
      <c r="O14" s="124" t="s">
        <v>180</v>
      </c>
    </row>
    <row r="15" spans="1:15" s="22" customFormat="1" ht="13.9" x14ac:dyDescent="0.25">
      <c r="A15" s="17" t="s">
        <v>181</v>
      </c>
      <c r="B15" s="22">
        <v>1.5</v>
      </c>
      <c r="C15" s="48">
        <v>0</v>
      </c>
      <c r="D15" s="123" t="s">
        <v>139</v>
      </c>
      <c r="E15" s="22">
        <v>3</v>
      </c>
      <c r="F15" s="48">
        <v>0</v>
      </c>
      <c r="G15" s="123" t="s">
        <v>105</v>
      </c>
      <c r="I15" s="48"/>
      <c r="J15" s="123"/>
      <c r="L15" s="17"/>
      <c r="M15" s="17"/>
      <c r="N15" s="20"/>
      <c r="O15" s="124" t="s">
        <v>205</v>
      </c>
    </row>
    <row r="16" spans="1:15" s="22" customFormat="1" ht="13.9" x14ac:dyDescent="0.25">
      <c r="A16" s="17" t="s">
        <v>212</v>
      </c>
      <c r="C16" s="48">
        <v>0</v>
      </c>
      <c r="D16" s="123" t="s">
        <v>113</v>
      </c>
      <c r="E16" s="22">
        <v>7</v>
      </c>
      <c r="F16" s="48">
        <v>0</v>
      </c>
      <c r="G16" s="123" t="s">
        <v>104</v>
      </c>
      <c r="I16" s="48"/>
      <c r="J16" s="123"/>
      <c r="L16" s="17"/>
      <c r="M16" s="17"/>
      <c r="N16" s="20"/>
      <c r="O16" s="124" t="s">
        <v>206</v>
      </c>
    </row>
    <row r="17" spans="1:15" s="22" customFormat="1" ht="13.9" x14ac:dyDescent="0.25">
      <c r="A17" s="17" t="s">
        <v>112</v>
      </c>
      <c r="C17" s="48">
        <v>0</v>
      </c>
      <c r="D17" s="123" t="s">
        <v>108</v>
      </c>
      <c r="E17" s="22">
        <v>2</v>
      </c>
      <c r="F17" s="48">
        <v>0</v>
      </c>
      <c r="G17" s="123" t="s">
        <v>104</v>
      </c>
      <c r="I17" s="48"/>
      <c r="J17" s="123"/>
      <c r="L17" s="17"/>
      <c r="M17" s="17"/>
      <c r="N17" s="20"/>
      <c r="O17" s="124" t="s">
        <v>208</v>
      </c>
    </row>
    <row r="18" spans="1:15" s="22" customFormat="1" ht="13.9" x14ac:dyDescent="0.25">
      <c r="A18" s="17" t="s">
        <v>111</v>
      </c>
      <c r="C18" s="48">
        <v>0</v>
      </c>
      <c r="D18" s="123" t="s">
        <v>108</v>
      </c>
      <c r="E18" s="22">
        <v>2</v>
      </c>
      <c r="F18" s="48">
        <v>0</v>
      </c>
      <c r="G18" s="123" t="s">
        <v>104</v>
      </c>
      <c r="I18" s="48"/>
      <c r="J18" s="123"/>
      <c r="L18" s="17"/>
      <c r="M18" s="17"/>
      <c r="N18" s="20"/>
      <c r="O18" s="124" t="s">
        <v>209</v>
      </c>
    </row>
    <row r="19" spans="1:15" s="114" customFormat="1" ht="13.9" x14ac:dyDescent="0.25">
      <c r="A19" s="113" t="s">
        <v>182</v>
      </c>
      <c r="B19" s="114">
        <v>6</v>
      </c>
      <c r="C19" s="147">
        <v>0</v>
      </c>
      <c r="D19" s="115" t="s">
        <v>113</v>
      </c>
      <c r="F19" s="147"/>
      <c r="G19" s="115"/>
      <c r="I19" s="147"/>
      <c r="J19" s="115"/>
      <c r="L19" s="113"/>
      <c r="M19" s="113"/>
      <c r="N19" s="116"/>
      <c r="O19" s="117" t="s">
        <v>183</v>
      </c>
    </row>
    <row r="20" spans="1:15" s="114" customFormat="1" ht="13.9" x14ac:dyDescent="0.25">
      <c r="A20" s="113" t="s">
        <v>190</v>
      </c>
      <c r="B20" s="114">
        <v>1</v>
      </c>
      <c r="C20" s="147">
        <v>0</v>
      </c>
      <c r="D20" s="115" t="s">
        <v>139</v>
      </c>
      <c r="E20" s="114">
        <v>6</v>
      </c>
      <c r="F20" s="147">
        <v>0</v>
      </c>
      <c r="G20" s="115" t="s">
        <v>101</v>
      </c>
      <c r="I20" s="147"/>
      <c r="J20" s="115"/>
      <c r="L20" s="113"/>
      <c r="M20" s="113"/>
      <c r="N20" s="116"/>
      <c r="O20" s="117" t="s">
        <v>210</v>
      </c>
    </row>
    <row r="21" spans="1:15" s="114" customFormat="1" ht="13.9" x14ac:dyDescent="0.25">
      <c r="A21" s="113" t="s">
        <v>217</v>
      </c>
      <c r="B21" s="114">
        <v>1.5</v>
      </c>
      <c r="C21" s="147">
        <v>0.5</v>
      </c>
      <c r="D21" s="115" t="s">
        <v>108</v>
      </c>
      <c r="E21" s="114">
        <v>4</v>
      </c>
      <c r="F21" s="147">
        <v>0</v>
      </c>
      <c r="G21" s="115"/>
      <c r="H21" s="114">
        <v>3</v>
      </c>
      <c r="I21" s="147">
        <v>0</v>
      </c>
      <c r="J21" s="115" t="s">
        <v>93</v>
      </c>
      <c r="L21" s="113"/>
      <c r="M21" s="113"/>
      <c r="N21" s="116" t="s">
        <v>222</v>
      </c>
      <c r="O21" s="117" t="s">
        <v>218</v>
      </c>
    </row>
    <row r="22" spans="1:15" s="22" customFormat="1" ht="13.9" x14ac:dyDescent="0.25">
      <c r="A22" s="17" t="s">
        <v>126</v>
      </c>
      <c r="C22" s="48"/>
      <c r="D22" s="123"/>
      <c r="F22" s="48"/>
      <c r="G22" s="123"/>
      <c r="H22" s="22">
        <v>0.1</v>
      </c>
      <c r="I22" s="48">
        <v>0</v>
      </c>
      <c r="J22" s="123" t="s">
        <v>127</v>
      </c>
      <c r="L22" s="17"/>
      <c r="M22" s="17"/>
      <c r="N22" s="20"/>
      <c r="O22" s="124" t="s">
        <v>189</v>
      </c>
    </row>
    <row r="23" spans="1:15" s="114" customFormat="1" ht="13.9" x14ac:dyDescent="0.25">
      <c r="A23" s="113" t="s">
        <v>128</v>
      </c>
      <c r="C23" s="147"/>
      <c r="D23" s="115"/>
      <c r="F23" s="147"/>
      <c r="G23" s="115"/>
      <c r="H23" s="114">
        <v>0.5</v>
      </c>
      <c r="I23" s="147">
        <v>0</v>
      </c>
      <c r="J23" s="115" t="s">
        <v>127</v>
      </c>
      <c r="L23" s="113"/>
      <c r="M23" s="113"/>
      <c r="N23" s="116"/>
      <c r="O23" s="117" t="s">
        <v>228</v>
      </c>
    </row>
    <row r="24" spans="1:15" s="114" customFormat="1" ht="13.9" x14ac:dyDescent="0.25">
      <c r="A24" s="113" t="s">
        <v>129</v>
      </c>
      <c r="C24" s="147"/>
      <c r="D24" s="115"/>
      <c r="F24" s="147"/>
      <c r="G24" s="115"/>
      <c r="H24" s="114">
        <v>0.5</v>
      </c>
      <c r="I24" s="147">
        <v>0</v>
      </c>
      <c r="J24" s="115" t="s">
        <v>127</v>
      </c>
      <c r="L24" s="113"/>
      <c r="M24" s="113"/>
      <c r="N24" s="116"/>
      <c r="O24" s="117" t="s">
        <v>188</v>
      </c>
    </row>
    <row r="25" spans="1:15" s="119" customFormat="1" ht="13.9" x14ac:dyDescent="0.25">
      <c r="A25" s="118" t="s">
        <v>130</v>
      </c>
      <c r="B25" s="119">
        <v>0.2</v>
      </c>
      <c r="C25" s="148">
        <v>0</v>
      </c>
      <c r="D25" s="120" t="s">
        <v>108</v>
      </c>
      <c r="F25" s="147"/>
      <c r="G25" s="115" t="s">
        <v>103</v>
      </c>
      <c r="H25" s="114"/>
      <c r="I25" s="147"/>
      <c r="J25" s="120"/>
      <c r="L25" s="118"/>
      <c r="M25" s="118"/>
      <c r="N25" s="121"/>
      <c r="O25" s="122"/>
    </row>
    <row r="26" spans="1:15" s="114" customFormat="1" ht="15" x14ac:dyDescent="0.25">
      <c r="A26" s="113" t="s">
        <v>140</v>
      </c>
      <c r="C26" s="147"/>
      <c r="D26" s="115"/>
      <c r="E26" s="114">
        <v>2</v>
      </c>
      <c r="F26" s="147">
        <v>0</v>
      </c>
      <c r="G26" s="115" t="s">
        <v>101</v>
      </c>
      <c r="H26" s="114">
        <v>2</v>
      </c>
      <c r="I26" s="147">
        <v>0</v>
      </c>
      <c r="J26" s="115" t="s">
        <v>127</v>
      </c>
      <c r="L26" s="113"/>
      <c r="M26" s="113"/>
      <c r="N26" s="116"/>
      <c r="O26" s="130" t="s">
        <v>141</v>
      </c>
    </row>
    <row r="27" spans="1:15" s="114" customFormat="1" ht="13.9" x14ac:dyDescent="0.25">
      <c r="A27" s="113" t="s">
        <v>68</v>
      </c>
      <c r="B27" s="114">
        <v>1</v>
      </c>
      <c r="C27" s="147">
        <v>1</v>
      </c>
      <c r="D27" s="115" t="s">
        <v>113</v>
      </c>
      <c r="E27" s="114">
        <v>3</v>
      </c>
      <c r="F27" s="147">
        <v>3</v>
      </c>
      <c r="G27" s="115" t="s">
        <v>103</v>
      </c>
      <c r="I27" s="147"/>
      <c r="J27" s="115"/>
      <c r="L27" s="113"/>
      <c r="M27" s="113"/>
      <c r="N27" s="116" t="s">
        <v>147</v>
      </c>
      <c r="O27" s="130" t="s">
        <v>69</v>
      </c>
    </row>
    <row r="28" spans="1:15" s="114" customFormat="1" ht="13.9" x14ac:dyDescent="0.25">
      <c r="A28" s="113" t="s">
        <v>145</v>
      </c>
      <c r="B28" s="114">
        <v>5</v>
      </c>
      <c r="C28" s="147">
        <v>0</v>
      </c>
      <c r="D28" s="115" t="s">
        <v>139</v>
      </c>
      <c r="E28" s="114">
        <v>4</v>
      </c>
      <c r="F28" s="147" t="s">
        <v>272</v>
      </c>
      <c r="G28" s="115" t="s">
        <v>101</v>
      </c>
      <c r="H28" s="114">
        <v>4</v>
      </c>
      <c r="I28" s="147">
        <v>4</v>
      </c>
      <c r="J28" s="115" t="s">
        <v>259</v>
      </c>
      <c r="L28" s="113"/>
      <c r="M28" s="113"/>
      <c r="N28" s="116" t="s">
        <v>147</v>
      </c>
      <c r="O28" s="130" t="s">
        <v>211</v>
      </c>
    </row>
    <row r="29" spans="1:15" s="22" customFormat="1" ht="13.9" x14ac:dyDescent="0.25">
      <c r="A29" s="17" t="s">
        <v>155</v>
      </c>
      <c r="B29" s="22">
        <v>0</v>
      </c>
      <c r="C29" s="48">
        <v>0</v>
      </c>
      <c r="D29" s="123" t="s">
        <v>139</v>
      </c>
      <c r="E29" s="22">
        <v>0</v>
      </c>
      <c r="F29" s="48">
        <v>0</v>
      </c>
      <c r="G29" s="123"/>
      <c r="H29" s="22">
        <v>0.5</v>
      </c>
      <c r="I29" s="48">
        <v>0</v>
      </c>
      <c r="J29" s="123" t="s">
        <v>93</v>
      </c>
      <c r="L29" s="17"/>
      <c r="M29" s="17"/>
      <c r="N29" s="20"/>
      <c r="O29" s="131" t="s">
        <v>156</v>
      </c>
    </row>
    <row r="30" spans="1:15" s="22" customFormat="1" ht="13.9" x14ac:dyDescent="0.25">
      <c r="A30" s="17" t="s">
        <v>164</v>
      </c>
      <c r="B30" s="22">
        <v>4</v>
      </c>
      <c r="C30" s="48">
        <v>0</v>
      </c>
      <c r="D30" s="123" t="s">
        <v>139</v>
      </c>
      <c r="E30" s="22">
        <v>4</v>
      </c>
      <c r="F30" s="48">
        <v>0</v>
      </c>
      <c r="G30" s="123" t="s">
        <v>104</v>
      </c>
      <c r="H30" s="22">
        <v>2</v>
      </c>
      <c r="I30" s="48">
        <v>0</v>
      </c>
      <c r="J30" s="123"/>
      <c r="L30" s="17"/>
      <c r="M30" s="17"/>
      <c r="N30" s="20"/>
      <c r="O30" s="131" t="s">
        <v>165</v>
      </c>
    </row>
    <row r="31" spans="1:15" s="22" customFormat="1" ht="13.9" x14ac:dyDescent="0.25">
      <c r="A31" s="17" t="s">
        <v>213</v>
      </c>
      <c r="B31" s="22">
        <v>2</v>
      </c>
      <c r="C31" s="48">
        <v>2</v>
      </c>
      <c r="D31" s="123" t="s">
        <v>108</v>
      </c>
      <c r="E31" s="22">
        <v>1</v>
      </c>
      <c r="F31" s="48">
        <v>0</v>
      </c>
      <c r="G31" s="123" t="s">
        <v>104</v>
      </c>
      <c r="H31" s="22">
        <v>4</v>
      </c>
      <c r="I31" s="48">
        <v>0</v>
      </c>
      <c r="J31" s="123" t="s">
        <v>127</v>
      </c>
      <c r="L31" s="17"/>
      <c r="M31" s="17"/>
      <c r="N31" s="20"/>
      <c r="O31" s="131" t="s">
        <v>207</v>
      </c>
    </row>
    <row r="32" spans="1:15" s="22" customFormat="1" ht="13.9" x14ac:dyDescent="0.25">
      <c r="A32" s="17" t="s">
        <v>166</v>
      </c>
      <c r="B32" s="22">
        <v>3</v>
      </c>
      <c r="C32" s="48">
        <v>0</v>
      </c>
      <c r="D32" s="123" t="s">
        <v>108</v>
      </c>
      <c r="E32" s="22">
        <v>3</v>
      </c>
      <c r="F32" s="48">
        <v>0</v>
      </c>
      <c r="G32" s="123"/>
      <c r="H32" s="22">
        <v>0</v>
      </c>
      <c r="I32" s="48">
        <v>0</v>
      </c>
      <c r="J32" s="123"/>
      <c r="L32" s="17"/>
      <c r="M32" s="17"/>
      <c r="N32" s="20"/>
      <c r="O32" s="131" t="s">
        <v>167</v>
      </c>
    </row>
    <row r="33" spans="1:15" s="22" customFormat="1" ht="13.9" x14ac:dyDescent="0.25">
      <c r="A33" s="17" t="s">
        <v>215</v>
      </c>
      <c r="C33" s="48"/>
      <c r="D33" s="123"/>
      <c r="F33" s="48"/>
      <c r="G33" s="123"/>
      <c r="H33" s="22">
        <v>4</v>
      </c>
      <c r="I33" s="48">
        <v>0</v>
      </c>
      <c r="J33" s="123" t="s">
        <v>93</v>
      </c>
      <c r="L33" s="17"/>
      <c r="M33" s="17"/>
      <c r="N33" s="132" t="s">
        <v>219</v>
      </c>
      <c r="O33" s="131" t="s">
        <v>216</v>
      </c>
    </row>
    <row r="34" spans="1:15" s="22" customFormat="1" ht="13.9" x14ac:dyDescent="0.25">
      <c r="A34" s="17" t="s">
        <v>194</v>
      </c>
      <c r="C34" s="48"/>
      <c r="D34" s="123"/>
      <c r="F34" s="48"/>
      <c r="G34" s="123"/>
      <c r="H34" s="22">
        <v>3</v>
      </c>
      <c r="I34" s="48">
        <v>1</v>
      </c>
      <c r="J34" s="123"/>
      <c r="L34" s="17"/>
      <c r="M34" s="17"/>
      <c r="N34" s="20"/>
      <c r="O34" s="131"/>
    </row>
    <row r="35" spans="1:15" s="22" customFormat="1" ht="13.9" x14ac:dyDescent="0.25">
      <c r="A35" s="17" t="s">
        <v>26</v>
      </c>
      <c r="B35" s="22">
        <v>1</v>
      </c>
      <c r="C35" s="48">
        <v>1</v>
      </c>
      <c r="D35" s="123" t="s">
        <v>108</v>
      </c>
      <c r="E35" s="22">
        <v>0</v>
      </c>
      <c r="F35" s="48">
        <v>0</v>
      </c>
      <c r="G35" s="123"/>
      <c r="H35" s="22" t="s">
        <v>263</v>
      </c>
      <c r="I35" s="48">
        <v>0</v>
      </c>
      <c r="J35" s="123"/>
      <c r="L35" s="17"/>
      <c r="M35" s="17"/>
      <c r="N35" s="20"/>
      <c r="O35" s="131" t="s">
        <v>163</v>
      </c>
    </row>
    <row r="36" spans="1:15" s="194" customFormat="1" ht="13.9" x14ac:dyDescent="0.25">
      <c r="A36" s="193" t="s">
        <v>268</v>
      </c>
      <c r="C36" s="168"/>
      <c r="D36" s="195"/>
      <c r="E36" s="194">
        <v>1</v>
      </c>
      <c r="F36" s="168">
        <v>0</v>
      </c>
      <c r="G36" s="195"/>
      <c r="I36" s="168"/>
      <c r="J36" s="195"/>
      <c r="L36" s="193"/>
      <c r="M36" s="193"/>
      <c r="N36" s="196"/>
      <c r="O36" s="197" t="s">
        <v>269</v>
      </c>
    </row>
    <row r="37" spans="1:15" s="199" customFormat="1" ht="13.9" x14ac:dyDescent="0.25">
      <c r="A37" s="198" t="s">
        <v>261</v>
      </c>
      <c r="B37" s="199">
        <v>0</v>
      </c>
      <c r="C37" s="200">
        <v>0</v>
      </c>
      <c r="D37" s="201" t="s">
        <v>279</v>
      </c>
      <c r="E37" s="199">
        <v>0</v>
      </c>
      <c r="F37" s="200">
        <v>0</v>
      </c>
      <c r="G37" s="201" t="s">
        <v>279</v>
      </c>
      <c r="H37" s="199">
        <v>0</v>
      </c>
      <c r="I37" s="200">
        <v>0</v>
      </c>
      <c r="J37" s="201" t="s">
        <v>279</v>
      </c>
      <c r="L37" s="198"/>
      <c r="M37" s="198"/>
      <c r="N37" s="202"/>
      <c r="O37" s="203" t="s">
        <v>280</v>
      </c>
    </row>
    <row r="38" spans="1:15" s="199" customFormat="1" ht="13.9" x14ac:dyDescent="0.25">
      <c r="A38" s="198" t="s">
        <v>262</v>
      </c>
      <c r="B38" s="199">
        <v>1</v>
      </c>
      <c r="C38" s="200">
        <v>1</v>
      </c>
      <c r="D38" s="201"/>
      <c r="E38" s="199">
        <v>7</v>
      </c>
      <c r="F38" s="200">
        <v>7</v>
      </c>
      <c r="G38" s="201"/>
      <c r="H38" s="199">
        <v>1.5</v>
      </c>
      <c r="I38" s="200">
        <v>1.5</v>
      </c>
      <c r="J38" s="201"/>
      <c r="L38" s="198"/>
      <c r="M38" s="198"/>
      <c r="N38" s="202"/>
      <c r="O38" s="203" t="s">
        <v>260</v>
      </c>
    </row>
    <row r="39" spans="1:15" s="206" customFormat="1" ht="13.9" x14ac:dyDescent="0.25">
      <c r="A39" s="205" t="s">
        <v>266</v>
      </c>
      <c r="B39" s="206">
        <v>2</v>
      </c>
      <c r="C39" s="207">
        <v>2</v>
      </c>
      <c r="D39" s="209"/>
      <c r="E39" s="206">
        <v>3</v>
      </c>
      <c r="F39" s="207">
        <v>3</v>
      </c>
      <c r="G39" s="209"/>
      <c r="H39" s="206">
        <v>12</v>
      </c>
      <c r="I39" s="207">
        <v>12</v>
      </c>
      <c r="J39" s="209"/>
      <c r="L39" s="205"/>
      <c r="M39" s="205"/>
      <c r="N39" s="210"/>
      <c r="O39" s="211" t="s">
        <v>267</v>
      </c>
    </row>
    <row r="40" spans="1:15" ht="14.45" thickBot="1" x14ac:dyDescent="0.3">
      <c r="A40" s="57" t="s">
        <v>272</v>
      </c>
      <c r="C40" s="150"/>
      <c r="F40" s="150"/>
      <c r="I40" s="150"/>
    </row>
    <row r="41" spans="1:15" s="144" customFormat="1" ht="15.75" thickTop="1" x14ac:dyDescent="0.25">
      <c r="A41" s="143" t="s">
        <v>100</v>
      </c>
      <c r="B41" s="144">
        <f>SUM(B4:B39)</f>
        <v>35.700000000000003</v>
      </c>
      <c r="C41" s="155">
        <f>SUM(C4:C39)</f>
        <v>12</v>
      </c>
      <c r="D41" s="143"/>
      <c r="E41" s="144">
        <f>SUM(E4:E39)</f>
        <v>78.5</v>
      </c>
      <c r="F41" s="155">
        <f>SUM(F4:F39)</f>
        <v>13</v>
      </c>
      <c r="G41" s="143"/>
      <c r="H41" s="144">
        <f>SUM(H4:H39)</f>
        <v>48.1</v>
      </c>
      <c r="I41" s="155">
        <f>SUM(I4:I39)</f>
        <v>23.5</v>
      </c>
      <c r="J41" s="143"/>
      <c r="K41" s="144">
        <f>E41*B43</f>
        <v>23.55</v>
      </c>
      <c r="L41" s="143">
        <f>H41*B43</f>
        <v>14.43</v>
      </c>
      <c r="M41" s="143">
        <f>(E41+H41)*B44</f>
        <v>37.979999999999997</v>
      </c>
      <c r="N41" s="145"/>
      <c r="O41" s="94" t="s">
        <v>148</v>
      </c>
    </row>
    <row r="43" spans="1:15" x14ac:dyDescent="0.2">
      <c r="A43" s="57" t="s">
        <v>37</v>
      </c>
      <c r="B43" s="59">
        <v>0.3</v>
      </c>
    </row>
    <row r="44" spans="1:15" x14ac:dyDescent="0.2">
      <c r="A44" s="57" t="s">
        <v>98</v>
      </c>
      <c r="B44"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16"/>
  <sheetViews>
    <sheetView zoomScaleNormal="140" workbookViewId="0">
      <selection activeCell="A5" sqref="A5:XFD5"/>
    </sheetView>
  </sheetViews>
  <sheetFormatPr defaultColWidth="9.140625" defaultRowHeight="14.25" x14ac:dyDescent="0.2"/>
  <cols>
    <col min="1" max="1" width="40.7109375" style="57" bestFit="1" customWidth="1"/>
    <col min="2" max="2" width="5.85546875" style="152" bestFit="1" customWidth="1"/>
    <col min="3" max="3" width="5.5703125" style="152"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52"/>
  </cols>
  <sheetData>
    <row r="1" spans="1:15" s="38" customFormat="1" ht="13.9" x14ac:dyDescent="0.25">
      <c r="A1" s="36" t="s">
        <v>4</v>
      </c>
      <c r="B1" s="217" t="s">
        <v>5</v>
      </c>
      <c r="C1" s="217"/>
      <c r="D1" s="217"/>
      <c r="E1" s="217" t="s">
        <v>6</v>
      </c>
      <c r="F1" s="217"/>
      <c r="G1" s="218"/>
      <c r="H1" s="217" t="s">
        <v>7</v>
      </c>
      <c r="I1" s="217"/>
      <c r="J1" s="218"/>
      <c r="K1" s="217" t="s">
        <v>96</v>
      </c>
      <c r="L1" s="218"/>
      <c r="M1" s="133" t="s">
        <v>97</v>
      </c>
      <c r="N1" s="40"/>
      <c r="O1" s="65" t="s">
        <v>89</v>
      </c>
    </row>
    <row r="2" spans="1:15" s="38" customFormat="1" ht="13.9" x14ac:dyDescent="0.25">
      <c r="A2" s="36"/>
      <c r="B2" s="38" t="s">
        <v>94</v>
      </c>
      <c r="C2" s="38" t="s">
        <v>95</v>
      </c>
      <c r="D2" s="36" t="s">
        <v>91</v>
      </c>
      <c r="E2" s="38" t="s">
        <v>94</v>
      </c>
      <c r="F2" s="38" t="s">
        <v>95</v>
      </c>
      <c r="G2" s="36" t="s">
        <v>91</v>
      </c>
      <c r="H2" s="38" t="s">
        <v>94</v>
      </c>
      <c r="I2" s="38" t="s">
        <v>95</v>
      </c>
      <c r="J2" s="36" t="s">
        <v>91</v>
      </c>
      <c r="K2" s="38" t="s">
        <v>6</v>
      </c>
      <c r="L2" s="36" t="s">
        <v>7</v>
      </c>
      <c r="M2" s="133"/>
      <c r="N2" s="40"/>
      <c r="O2" s="65"/>
    </row>
    <row r="3" spans="1:15" s="8" customFormat="1" ht="15.75" customHeight="1" x14ac:dyDescent="0.25">
      <c r="A3" s="44" t="str">
        <f>Summary!A1</f>
        <v>Status as of 9/5/13</v>
      </c>
      <c r="D3" s="44"/>
      <c r="G3" s="44"/>
      <c r="J3" s="44"/>
      <c r="L3" s="44"/>
      <c r="M3" s="136"/>
      <c r="N3" s="46"/>
      <c r="O3" s="66"/>
    </row>
    <row r="4" spans="1:15" s="22" customFormat="1" ht="13.9" x14ac:dyDescent="0.25">
      <c r="A4" s="17" t="s">
        <v>48</v>
      </c>
      <c r="B4" s="22">
        <v>0</v>
      </c>
      <c r="C4" s="48">
        <v>0</v>
      </c>
      <c r="D4" s="17"/>
      <c r="E4" s="22">
        <v>0</v>
      </c>
      <c r="F4" s="48">
        <v>0</v>
      </c>
      <c r="G4" s="17"/>
      <c r="H4" s="22">
        <v>0.5</v>
      </c>
      <c r="I4" s="48">
        <v>0</v>
      </c>
      <c r="J4" s="17" t="s">
        <v>127</v>
      </c>
      <c r="L4" s="17"/>
      <c r="M4" s="17"/>
      <c r="N4" s="21"/>
      <c r="O4" s="21"/>
    </row>
    <row r="5" spans="1:15" s="22" customFormat="1" ht="13.9" x14ac:dyDescent="0.25">
      <c r="A5" s="17" t="s">
        <v>225</v>
      </c>
      <c r="B5" s="22">
        <v>2</v>
      </c>
      <c r="C5" s="48">
        <v>2</v>
      </c>
      <c r="D5" s="17" t="s">
        <v>108</v>
      </c>
      <c r="E5" s="22">
        <v>0</v>
      </c>
      <c r="F5" s="48">
        <v>0</v>
      </c>
      <c r="G5" s="17"/>
      <c r="H5" s="22">
        <v>5</v>
      </c>
      <c r="I5" s="48">
        <v>5</v>
      </c>
      <c r="J5" s="17" t="s">
        <v>103</v>
      </c>
      <c r="L5" s="17"/>
      <c r="M5" s="17"/>
      <c r="N5" s="21" t="s">
        <v>226</v>
      </c>
      <c r="O5" s="21" t="s">
        <v>227</v>
      </c>
    </row>
    <row r="6" spans="1:15" s="22" customFormat="1" ht="13.9" x14ac:dyDescent="0.25">
      <c r="A6" s="17" t="s">
        <v>131</v>
      </c>
      <c r="B6" s="22">
        <v>0</v>
      </c>
      <c r="C6" s="48">
        <v>0</v>
      </c>
      <c r="D6" s="17"/>
      <c r="E6" s="22">
        <v>0</v>
      </c>
      <c r="F6" s="48">
        <v>0</v>
      </c>
      <c r="G6" s="17"/>
      <c r="H6" s="22">
        <v>0.5</v>
      </c>
      <c r="I6" s="48">
        <v>0</v>
      </c>
      <c r="J6" s="17" t="s">
        <v>127</v>
      </c>
      <c r="L6" s="17"/>
      <c r="M6" s="17"/>
      <c r="N6" s="21"/>
      <c r="O6" s="21"/>
    </row>
    <row r="7" spans="1:15" s="22" customFormat="1" ht="13.9" x14ac:dyDescent="0.25">
      <c r="A7" s="17" t="s">
        <v>132</v>
      </c>
      <c r="B7" s="22">
        <v>0</v>
      </c>
      <c r="C7" s="48">
        <v>0</v>
      </c>
      <c r="D7" s="17"/>
      <c r="E7" s="22">
        <v>0</v>
      </c>
      <c r="F7" s="48">
        <v>0</v>
      </c>
      <c r="G7" s="17"/>
      <c r="H7" s="22">
        <v>0.3</v>
      </c>
      <c r="I7" s="48">
        <v>0</v>
      </c>
      <c r="J7" s="17" t="s">
        <v>127</v>
      </c>
      <c r="L7" s="17"/>
      <c r="M7" s="17"/>
      <c r="N7" s="21"/>
      <c r="O7" s="21" t="s">
        <v>185</v>
      </c>
    </row>
    <row r="8" spans="1:15" s="22" customFormat="1" ht="13.9" x14ac:dyDescent="0.25">
      <c r="A8" s="17" t="s">
        <v>133</v>
      </c>
      <c r="C8" s="48"/>
      <c r="D8" s="17"/>
      <c r="E8" s="22">
        <v>0.3</v>
      </c>
      <c r="F8" s="48">
        <v>0</v>
      </c>
      <c r="G8" s="17" t="s">
        <v>108</v>
      </c>
      <c r="H8" s="22">
        <v>1</v>
      </c>
      <c r="I8" s="48">
        <v>0</v>
      </c>
      <c r="J8" s="17" t="s">
        <v>127</v>
      </c>
      <c r="L8" s="17"/>
      <c r="M8" s="17"/>
      <c r="N8" s="21"/>
      <c r="O8" s="21" t="s">
        <v>186</v>
      </c>
    </row>
    <row r="9" spans="1:15" s="22" customFormat="1" ht="13.9" x14ac:dyDescent="0.25">
      <c r="A9" s="17" t="s">
        <v>134</v>
      </c>
      <c r="C9" s="48"/>
      <c r="D9" s="17"/>
      <c r="E9" s="22">
        <v>1</v>
      </c>
      <c r="F9" s="48">
        <v>0</v>
      </c>
      <c r="G9" s="17" t="s">
        <v>105</v>
      </c>
      <c r="H9" s="22">
        <v>1</v>
      </c>
      <c r="I9" s="48">
        <v>0</v>
      </c>
      <c r="J9" s="17" t="s">
        <v>127</v>
      </c>
      <c r="L9" s="17"/>
      <c r="M9" s="17"/>
      <c r="N9" s="21"/>
      <c r="O9" s="21" t="s">
        <v>187</v>
      </c>
    </row>
    <row r="10" spans="1:15" s="22" customFormat="1" ht="13.9" x14ac:dyDescent="0.25">
      <c r="A10" s="17" t="s">
        <v>135</v>
      </c>
      <c r="B10" s="22">
        <v>5</v>
      </c>
      <c r="C10" s="48">
        <v>4</v>
      </c>
      <c r="D10" s="17" t="s">
        <v>108</v>
      </c>
      <c r="E10" s="22">
        <v>2</v>
      </c>
      <c r="F10" s="48">
        <v>0</v>
      </c>
      <c r="G10" s="17" t="s">
        <v>104</v>
      </c>
      <c r="H10" s="22">
        <v>2</v>
      </c>
      <c r="I10" s="48">
        <v>0</v>
      </c>
      <c r="J10" s="17" t="s">
        <v>127</v>
      </c>
      <c r="L10" s="17"/>
      <c r="M10" s="17"/>
      <c r="N10" s="21" t="s">
        <v>221</v>
      </c>
      <c r="O10" s="21" t="s">
        <v>214</v>
      </c>
    </row>
    <row r="11" spans="1:15" s="22" customFormat="1" ht="13.9" x14ac:dyDescent="0.25">
      <c r="A11" s="17"/>
      <c r="B11" s="22" t="s">
        <v>184</v>
      </c>
      <c r="C11" s="48"/>
      <c r="D11" s="17"/>
      <c r="F11" s="48"/>
      <c r="G11" s="17"/>
      <c r="I11" s="48"/>
      <c r="J11" s="17"/>
      <c r="L11" s="17"/>
      <c r="M11" s="17"/>
      <c r="N11" s="21"/>
      <c r="O11" s="21"/>
    </row>
    <row r="12" spans="1:15" s="30" customFormat="1" ht="14.45" thickBot="1" x14ac:dyDescent="0.3">
      <c r="A12" s="28"/>
      <c r="C12" s="154"/>
      <c r="D12" s="28"/>
      <c r="F12" s="154"/>
      <c r="G12" s="28"/>
      <c r="I12" s="154"/>
      <c r="J12" s="28"/>
      <c r="L12" s="28"/>
      <c r="M12" s="28"/>
      <c r="N12" s="31"/>
      <c r="O12" s="31"/>
    </row>
    <row r="13" spans="1:15" ht="14.45" thickTop="1" x14ac:dyDescent="0.25">
      <c r="A13" s="57" t="s">
        <v>100</v>
      </c>
      <c r="B13" s="152">
        <f>SUM(B4:B12)</f>
        <v>7</v>
      </c>
      <c r="C13" s="156">
        <f>SUM(C4:C12)</f>
        <v>6</v>
      </c>
      <c r="E13" s="59">
        <f>SUM(E4:E12)</f>
        <v>3.3</v>
      </c>
      <c r="F13" s="150">
        <f>SUM(F4:F12)</f>
        <v>0</v>
      </c>
      <c r="H13" s="59">
        <f>SUM(H4:H12)</f>
        <v>10.3</v>
      </c>
      <c r="I13" s="150">
        <f>SUM(I4:I12)</f>
        <v>5</v>
      </c>
      <c r="K13" s="59">
        <f>E13*B15</f>
        <v>0.98999999999999988</v>
      </c>
      <c r="L13" s="57">
        <f>H13*B15</f>
        <v>3.0900000000000003</v>
      </c>
      <c r="M13" s="57">
        <f>(E13+H13)*B16</f>
        <v>4.08</v>
      </c>
      <c r="O13" s="71" t="s">
        <v>148</v>
      </c>
    </row>
    <row r="15" spans="1:15" ht="13.9" x14ac:dyDescent="0.25">
      <c r="A15" s="57" t="s">
        <v>37</v>
      </c>
      <c r="B15" s="152">
        <v>0.3</v>
      </c>
    </row>
    <row r="16" spans="1:15" ht="13.9" x14ac:dyDescent="0.25">
      <c r="A16" s="57" t="s">
        <v>98</v>
      </c>
      <c r="B16" s="59">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O12"/>
  <sheetViews>
    <sheetView workbookViewId="0">
      <selection activeCell="A5" sqref="A5:XFD5"/>
    </sheetView>
  </sheetViews>
  <sheetFormatPr defaultColWidth="19" defaultRowHeight="14.25" x14ac:dyDescent="0.2"/>
  <cols>
    <col min="1" max="1" width="39.85546875" style="111"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52" bestFit="1" customWidth="1"/>
    <col min="16" max="16384" width="19" style="152"/>
  </cols>
  <sheetData>
    <row r="1" spans="1:15" s="38" customFormat="1" ht="13.9" x14ac:dyDescent="0.25">
      <c r="A1" s="36" t="s">
        <v>4</v>
      </c>
      <c r="B1" s="216" t="s">
        <v>5</v>
      </c>
      <c r="C1" s="217"/>
      <c r="D1" s="218"/>
      <c r="E1" s="216" t="s">
        <v>6</v>
      </c>
      <c r="F1" s="217"/>
      <c r="G1" s="218"/>
      <c r="H1" s="216" t="s">
        <v>7</v>
      </c>
      <c r="I1" s="217"/>
      <c r="J1" s="218"/>
      <c r="K1" s="216" t="s">
        <v>96</v>
      </c>
      <c r="L1" s="218"/>
      <c r="M1" s="40" t="s">
        <v>97</v>
      </c>
      <c r="N1" s="40"/>
      <c r="O1" s="38"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3.9" x14ac:dyDescent="0.25">
      <c r="A3" s="44" t="str">
        <f>Summary!A1</f>
        <v>Status as of 9/5/13</v>
      </c>
      <c r="B3" s="43"/>
      <c r="D3" s="44"/>
      <c r="E3" s="43"/>
      <c r="G3" s="44"/>
      <c r="H3" s="43"/>
      <c r="J3" s="44"/>
      <c r="K3" s="43"/>
      <c r="L3" s="44"/>
      <c r="M3" s="46"/>
      <c r="N3" s="46"/>
    </row>
    <row r="4" spans="1:15" s="22" customFormat="1" ht="13.9" x14ac:dyDescent="0.25">
      <c r="A4" s="110" t="s">
        <v>49</v>
      </c>
      <c r="B4" s="18">
        <v>0.5</v>
      </c>
      <c r="C4" s="48">
        <v>0.5</v>
      </c>
      <c r="D4" s="17"/>
      <c r="E4" s="18">
        <v>1</v>
      </c>
      <c r="F4" s="48">
        <v>1</v>
      </c>
      <c r="G4" s="17"/>
      <c r="H4" s="18">
        <v>0.2</v>
      </c>
      <c r="I4" s="48">
        <v>0.2</v>
      </c>
      <c r="J4" s="17"/>
      <c r="K4" s="18"/>
      <c r="L4" s="17"/>
      <c r="M4" s="21"/>
      <c r="N4" s="21"/>
    </row>
    <row r="5" spans="1:15" s="206" customFormat="1" ht="13.9" x14ac:dyDescent="0.25">
      <c r="A5" s="212" t="s">
        <v>50</v>
      </c>
      <c r="B5" s="213">
        <v>1.5</v>
      </c>
      <c r="C5" s="207">
        <v>1.5</v>
      </c>
      <c r="D5" s="205"/>
      <c r="E5" s="213">
        <v>1</v>
      </c>
      <c r="F5" s="207">
        <v>1</v>
      </c>
      <c r="G5" s="205"/>
      <c r="H5" s="213">
        <v>3</v>
      </c>
      <c r="I5" s="207">
        <v>3</v>
      </c>
      <c r="J5" s="205"/>
      <c r="K5" s="213"/>
      <c r="L5" s="205"/>
      <c r="M5" s="208"/>
      <c r="N5" s="208"/>
    </row>
    <row r="6" spans="1:15" s="22" customFormat="1" ht="13.9" x14ac:dyDescent="0.25">
      <c r="A6" s="110" t="s">
        <v>149</v>
      </c>
      <c r="B6" s="18"/>
      <c r="C6" s="48"/>
      <c r="D6" s="17"/>
      <c r="E6" s="18"/>
      <c r="F6" s="48"/>
      <c r="G6" s="17"/>
      <c r="H6" s="18">
        <v>0.2</v>
      </c>
      <c r="I6" s="48">
        <v>0.2</v>
      </c>
      <c r="J6" s="17" t="s">
        <v>127</v>
      </c>
      <c r="K6" s="18"/>
      <c r="L6" s="17"/>
      <c r="M6" s="21"/>
      <c r="N6" s="21"/>
    </row>
    <row r="7" spans="1:15" s="22" customFormat="1" ht="13.9" x14ac:dyDescent="0.25">
      <c r="A7" s="110"/>
      <c r="B7" s="18"/>
      <c r="C7" s="48"/>
      <c r="D7" s="17"/>
      <c r="E7" s="18"/>
      <c r="F7" s="48"/>
      <c r="G7" s="17"/>
      <c r="H7" s="18"/>
      <c r="I7" s="48"/>
      <c r="J7" s="17"/>
      <c r="K7" s="18"/>
      <c r="L7" s="17"/>
      <c r="M7" s="21"/>
      <c r="N7" s="21"/>
    </row>
    <row r="8" spans="1:15" s="30" customFormat="1" ht="14.45" thickBot="1" x14ac:dyDescent="0.3">
      <c r="A8" s="151"/>
      <c r="B8" s="29"/>
      <c r="C8" s="154"/>
      <c r="D8" s="28"/>
      <c r="E8" s="29"/>
      <c r="F8" s="154"/>
      <c r="G8" s="28"/>
      <c r="H8" s="29"/>
      <c r="I8" s="154"/>
      <c r="J8" s="28"/>
      <c r="K8" s="29"/>
      <c r="L8" s="28"/>
      <c r="M8" s="31"/>
      <c r="N8" s="31"/>
    </row>
    <row r="9" spans="1:15" ht="14.45" thickTop="1" x14ac:dyDescent="0.25">
      <c r="A9" s="111" t="s">
        <v>100</v>
      </c>
      <c r="B9" s="58">
        <f>SUM(B4:B8)</f>
        <v>2</v>
      </c>
      <c r="C9" s="150">
        <f>SUM(C4:C8)</f>
        <v>2</v>
      </c>
      <c r="E9" s="58">
        <f>SUM(E4:E8)</f>
        <v>2</v>
      </c>
      <c r="F9" s="150">
        <f>SUM(F4:F8)</f>
        <v>2</v>
      </c>
      <c r="H9" s="58">
        <f>SUM(H4:H8)</f>
        <v>3.4000000000000004</v>
      </c>
      <c r="I9" s="150">
        <f>SUM(I4:I8)</f>
        <v>3.4000000000000004</v>
      </c>
      <c r="K9" s="58">
        <f>E9*B11</f>
        <v>0.6</v>
      </c>
      <c r="L9" s="57">
        <f>H9*B11</f>
        <v>1.02</v>
      </c>
      <c r="M9" s="71">
        <f>(E9+H9)*B12</f>
        <v>1.62</v>
      </c>
      <c r="O9" s="71" t="s">
        <v>148</v>
      </c>
    </row>
    <row r="11" spans="1:15" ht="13.9" x14ac:dyDescent="0.25">
      <c r="A11" s="111" t="s">
        <v>37</v>
      </c>
      <c r="B11" s="58">
        <v>0.3</v>
      </c>
    </row>
    <row r="12" spans="1:15" ht="13.9" x14ac:dyDescent="0.25">
      <c r="A12" s="111"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O12"/>
  <sheetViews>
    <sheetView workbookViewId="0">
      <selection activeCell="A5" sqref="A5:XFD5"/>
    </sheetView>
  </sheetViews>
  <sheetFormatPr defaultColWidth="9.140625" defaultRowHeight="14.25" x14ac:dyDescent="0.2"/>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52" bestFit="1" customWidth="1"/>
    <col min="17" max="16384" width="9.140625" style="152"/>
  </cols>
  <sheetData>
    <row r="1" spans="1:15" s="38" customFormat="1" ht="13.9" x14ac:dyDescent="0.25">
      <c r="A1" s="36" t="s">
        <v>4</v>
      </c>
      <c r="B1" s="216" t="s">
        <v>5</v>
      </c>
      <c r="C1" s="217"/>
      <c r="D1" s="218"/>
      <c r="E1" s="216" t="s">
        <v>6</v>
      </c>
      <c r="F1" s="217"/>
      <c r="G1" s="218"/>
      <c r="H1" s="216" t="s">
        <v>7</v>
      </c>
      <c r="I1" s="217"/>
      <c r="J1" s="218"/>
      <c r="K1" s="216" t="s">
        <v>96</v>
      </c>
      <c r="L1" s="218"/>
      <c r="M1" s="40" t="s">
        <v>97</v>
      </c>
      <c r="N1" s="40"/>
      <c r="O1" s="65"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3.9" x14ac:dyDescent="0.25">
      <c r="A3" s="44" t="str">
        <f>Summary!A1</f>
        <v>Status as of 9/5/13</v>
      </c>
      <c r="B3" s="43"/>
      <c r="D3" s="44"/>
      <c r="E3" s="43"/>
      <c r="G3" s="44"/>
      <c r="H3" s="43"/>
      <c r="J3" s="44"/>
      <c r="K3" s="43"/>
      <c r="L3" s="44"/>
      <c r="M3" s="46"/>
      <c r="N3" s="46"/>
      <c r="O3" s="66"/>
    </row>
    <row r="4" spans="1:15" s="22" customFormat="1" ht="13.9" x14ac:dyDescent="0.25">
      <c r="A4" s="17" t="s">
        <v>51</v>
      </c>
      <c r="B4" s="18">
        <v>1</v>
      </c>
      <c r="C4" s="48">
        <v>0</v>
      </c>
      <c r="D4" s="17"/>
      <c r="E4" s="18">
        <v>0.5</v>
      </c>
      <c r="F4" s="48">
        <v>0</v>
      </c>
      <c r="G4" s="17"/>
      <c r="H4" s="18">
        <v>1</v>
      </c>
      <c r="I4" s="48">
        <v>0</v>
      </c>
      <c r="J4" s="17" t="s">
        <v>93</v>
      </c>
      <c r="K4" s="18"/>
      <c r="L4" s="17"/>
      <c r="M4" s="21"/>
      <c r="N4" s="21"/>
      <c r="O4" s="21"/>
    </row>
    <row r="5" spans="1:15" s="22" customFormat="1" ht="13.9" x14ac:dyDescent="0.25">
      <c r="A5" s="17" t="s">
        <v>52</v>
      </c>
      <c r="B5" s="18">
        <v>1.5</v>
      </c>
      <c r="C5" s="48">
        <v>1.5</v>
      </c>
      <c r="D5" s="17"/>
      <c r="E5" s="18">
        <v>1</v>
      </c>
      <c r="F5" s="48">
        <v>1</v>
      </c>
      <c r="G5" s="17"/>
      <c r="H5" s="18">
        <v>1</v>
      </c>
      <c r="I5" s="48">
        <v>1</v>
      </c>
      <c r="J5" s="17" t="s">
        <v>93</v>
      </c>
      <c r="K5" s="18"/>
      <c r="L5" s="17"/>
      <c r="M5" s="21"/>
      <c r="N5" s="21" t="s">
        <v>147</v>
      </c>
      <c r="O5" s="21" t="s">
        <v>124</v>
      </c>
    </row>
    <row r="6" spans="1:15" s="22" customFormat="1" ht="13.9" x14ac:dyDescent="0.25">
      <c r="A6" s="17" t="s">
        <v>192</v>
      </c>
      <c r="B6" s="18"/>
      <c r="C6" s="48"/>
      <c r="D6" s="17"/>
      <c r="E6" s="18">
        <v>0.3</v>
      </c>
      <c r="F6" s="48">
        <v>0.3</v>
      </c>
      <c r="G6" s="17" t="s">
        <v>103</v>
      </c>
      <c r="H6" s="18">
        <v>0.3</v>
      </c>
      <c r="I6" s="48">
        <v>0.3</v>
      </c>
      <c r="J6" s="17" t="s">
        <v>93</v>
      </c>
      <c r="K6" s="18"/>
      <c r="L6" s="17"/>
      <c r="M6" s="21"/>
      <c r="N6" s="21"/>
      <c r="O6" s="21"/>
    </row>
    <row r="7" spans="1:15" s="22" customFormat="1" ht="13.9" x14ac:dyDescent="0.25">
      <c r="A7" s="17" t="s">
        <v>122</v>
      </c>
      <c r="B7" s="18"/>
      <c r="C7" s="48"/>
      <c r="D7" s="17"/>
      <c r="E7" s="18"/>
      <c r="F7" s="48"/>
      <c r="G7" s="17"/>
      <c r="H7" s="18">
        <v>0.5</v>
      </c>
      <c r="I7" s="48">
        <v>0</v>
      </c>
      <c r="J7" s="17" t="s">
        <v>93</v>
      </c>
      <c r="K7" s="18"/>
      <c r="L7" s="17"/>
      <c r="M7" s="21"/>
      <c r="N7" s="21"/>
      <c r="O7" s="21" t="s">
        <v>125</v>
      </c>
    </row>
    <row r="8" spans="1:15" s="55" customFormat="1" ht="14.45" thickBot="1" x14ac:dyDescent="0.3">
      <c r="A8" s="50"/>
      <c r="B8" s="51"/>
      <c r="C8" s="52"/>
      <c r="D8" s="50"/>
      <c r="E8" s="51"/>
      <c r="F8" s="52"/>
      <c r="G8" s="50"/>
      <c r="H8" s="51"/>
      <c r="I8" s="52"/>
      <c r="J8" s="50"/>
      <c r="K8" s="51"/>
      <c r="L8" s="50"/>
      <c r="M8" s="157"/>
      <c r="N8" s="157"/>
      <c r="O8" s="157"/>
    </row>
    <row r="9" spans="1:15" ht="14.45" thickTop="1" x14ac:dyDescent="0.25">
      <c r="A9" s="57" t="s">
        <v>100</v>
      </c>
      <c r="B9" s="58">
        <f>SUM(B4:B8)</f>
        <v>2.5</v>
      </c>
      <c r="C9" s="150">
        <f>SUM(C4:C8)</f>
        <v>1.5</v>
      </c>
      <c r="E9" s="58">
        <f>SUM(E4:E8)</f>
        <v>1.8</v>
      </c>
      <c r="F9" s="150">
        <f>SUM(F4:F8)</f>
        <v>1.3</v>
      </c>
      <c r="H9" s="58">
        <f>SUM(H4:H8)</f>
        <v>2.8</v>
      </c>
      <c r="I9" s="150">
        <f>SUM(I4:I8)</f>
        <v>1.3</v>
      </c>
      <c r="K9" s="58">
        <f>E9*B11</f>
        <v>0.54</v>
      </c>
      <c r="L9" s="57">
        <f>H9*B11</f>
        <v>0.84</v>
      </c>
      <c r="M9" s="71">
        <f>(E9+H9)*B12</f>
        <v>1.38</v>
      </c>
      <c r="O9" s="71" t="s">
        <v>148</v>
      </c>
    </row>
    <row r="11" spans="1:15" ht="13.9" x14ac:dyDescent="0.25">
      <c r="A11" s="57" t="s">
        <v>37</v>
      </c>
      <c r="B11" s="58">
        <v>0.3</v>
      </c>
    </row>
    <row r="12" spans="1:15" ht="13.9" x14ac:dyDescent="0.25">
      <c r="A12" s="57" t="s">
        <v>98</v>
      </c>
      <c r="B12"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O16"/>
  <sheetViews>
    <sheetView workbookViewId="0">
      <selection activeCell="I7" sqref="I7"/>
    </sheetView>
  </sheetViews>
  <sheetFormatPr defaultColWidth="9.140625" defaultRowHeight="14.25" x14ac:dyDescent="0.2"/>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60" bestFit="1" customWidth="1"/>
    <col min="16" max="16384" width="9.140625" style="152"/>
  </cols>
  <sheetData>
    <row r="1" spans="1:15" s="38" customFormat="1" ht="13.9" x14ac:dyDescent="0.25">
      <c r="A1" s="36" t="s">
        <v>4</v>
      </c>
      <c r="B1" s="216" t="s">
        <v>5</v>
      </c>
      <c r="C1" s="217"/>
      <c r="D1" s="218"/>
      <c r="E1" s="216" t="s">
        <v>6</v>
      </c>
      <c r="F1" s="217"/>
      <c r="G1" s="218"/>
      <c r="H1" s="216" t="s">
        <v>7</v>
      </c>
      <c r="I1" s="217"/>
      <c r="J1" s="218"/>
      <c r="K1" s="216" t="s">
        <v>96</v>
      </c>
      <c r="L1" s="218"/>
      <c r="M1" s="40" t="s">
        <v>97</v>
      </c>
      <c r="N1" s="40"/>
      <c r="O1" s="38"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40"/>
      <c r="N2" s="40"/>
    </row>
    <row r="3" spans="1:15" s="8" customFormat="1" ht="13.9" x14ac:dyDescent="0.25">
      <c r="A3" s="44" t="str">
        <f>Summary!A1</f>
        <v>Status as of 9/5/13</v>
      </c>
      <c r="B3" s="43"/>
      <c r="D3" s="44"/>
      <c r="E3" s="43"/>
      <c r="G3" s="44"/>
      <c r="H3" s="43"/>
      <c r="J3" s="44"/>
      <c r="K3" s="43"/>
      <c r="L3" s="44"/>
      <c r="M3" s="46"/>
      <c r="N3" s="46"/>
    </row>
    <row r="4" spans="1:15" s="22" customFormat="1" ht="13.9" x14ac:dyDescent="0.25">
      <c r="A4" s="17" t="s">
        <v>40</v>
      </c>
      <c r="B4" s="18">
        <v>0.1</v>
      </c>
      <c r="C4" s="48">
        <v>0.1</v>
      </c>
      <c r="D4" s="17"/>
      <c r="E4" s="18">
        <v>0</v>
      </c>
      <c r="F4" s="48">
        <v>0</v>
      </c>
      <c r="G4" s="17"/>
      <c r="H4" s="18">
        <v>0.2</v>
      </c>
      <c r="I4" s="48">
        <v>0</v>
      </c>
      <c r="J4" s="17" t="s">
        <v>93</v>
      </c>
      <c r="K4" s="18"/>
      <c r="L4" s="17"/>
      <c r="M4" s="21"/>
      <c r="N4" s="21"/>
      <c r="O4" s="158"/>
    </row>
    <row r="5" spans="1:15" s="22" customFormat="1" ht="13.9" x14ac:dyDescent="0.25">
      <c r="A5" s="17" t="s">
        <v>41</v>
      </c>
      <c r="B5" s="18">
        <v>0.1</v>
      </c>
      <c r="C5" s="48">
        <v>0.1</v>
      </c>
      <c r="D5" s="17"/>
      <c r="E5" s="18"/>
      <c r="F5" s="48"/>
      <c r="G5" s="17"/>
      <c r="H5" s="18">
        <v>0.1</v>
      </c>
      <c r="I5" s="48">
        <v>0</v>
      </c>
      <c r="J5" s="17" t="s">
        <v>93</v>
      </c>
      <c r="K5" s="18"/>
      <c r="L5" s="17"/>
      <c r="M5" s="21"/>
      <c r="N5" s="21"/>
      <c r="O5" s="158"/>
    </row>
    <row r="6" spans="1:15" s="22" customFormat="1" ht="13.9" x14ac:dyDescent="0.25">
      <c r="A6" s="17" t="s">
        <v>42</v>
      </c>
      <c r="B6" s="18">
        <v>0.2</v>
      </c>
      <c r="C6" s="48">
        <v>0.2</v>
      </c>
      <c r="D6" s="17"/>
      <c r="E6" s="18">
        <v>0.2</v>
      </c>
      <c r="F6" s="48">
        <v>0.2</v>
      </c>
      <c r="G6" s="17"/>
      <c r="H6" s="18">
        <v>0.5</v>
      </c>
      <c r="I6" s="48">
        <v>0</v>
      </c>
      <c r="J6" s="17" t="s">
        <v>93</v>
      </c>
      <c r="K6" s="18"/>
      <c r="L6" s="17"/>
      <c r="M6" s="21"/>
      <c r="N6" s="21"/>
      <c r="O6" s="158" t="s">
        <v>43</v>
      </c>
    </row>
    <row r="7" spans="1:15" s="22" customFormat="1" ht="13.9" x14ac:dyDescent="0.25">
      <c r="A7" s="17" t="s">
        <v>44</v>
      </c>
      <c r="B7" s="18">
        <v>0.3</v>
      </c>
      <c r="C7" s="48">
        <v>0.3</v>
      </c>
      <c r="D7" s="17"/>
      <c r="E7" s="18">
        <v>1.5</v>
      </c>
      <c r="F7" s="48">
        <v>1.5</v>
      </c>
      <c r="G7" s="17"/>
      <c r="H7" s="18">
        <v>0.4</v>
      </c>
      <c r="I7" s="48">
        <v>0.4</v>
      </c>
      <c r="J7" s="17" t="s">
        <v>93</v>
      </c>
      <c r="K7" s="18"/>
      <c r="L7" s="17"/>
      <c r="M7" s="21"/>
      <c r="N7" s="21"/>
      <c r="O7" s="158"/>
    </row>
    <row r="8" spans="1:15" s="22" customFormat="1" ht="13.9" x14ac:dyDescent="0.25">
      <c r="A8" s="17" t="s">
        <v>45</v>
      </c>
      <c r="B8" s="18">
        <v>0.2</v>
      </c>
      <c r="C8" s="48">
        <v>0.2</v>
      </c>
      <c r="D8" s="17"/>
      <c r="E8" s="18">
        <v>0.7</v>
      </c>
      <c r="F8" s="48">
        <v>0.7</v>
      </c>
      <c r="G8" s="17"/>
      <c r="H8" s="18">
        <v>0.6</v>
      </c>
      <c r="I8" s="48">
        <v>0</v>
      </c>
      <c r="J8" s="17" t="s">
        <v>93</v>
      </c>
      <c r="K8" s="18"/>
      <c r="L8" s="17"/>
      <c r="M8" s="21"/>
      <c r="N8" s="21"/>
      <c r="O8" s="158"/>
    </row>
    <row r="9" spans="1:15" s="22" customFormat="1" ht="13.9" x14ac:dyDescent="0.25">
      <c r="A9" s="17" t="s">
        <v>46</v>
      </c>
      <c r="B9" s="18">
        <v>0.2</v>
      </c>
      <c r="C9" s="48">
        <v>0.2</v>
      </c>
      <c r="D9" s="17"/>
      <c r="E9" s="18">
        <v>0.6</v>
      </c>
      <c r="F9" s="48">
        <v>0.6</v>
      </c>
      <c r="G9" s="17"/>
      <c r="H9" s="18">
        <v>1</v>
      </c>
      <c r="I9" s="48">
        <v>1</v>
      </c>
      <c r="J9" s="17" t="s">
        <v>93</v>
      </c>
      <c r="K9" s="18"/>
      <c r="L9" s="17"/>
      <c r="M9" s="21"/>
      <c r="N9" s="21"/>
      <c r="O9" s="158"/>
    </row>
    <row r="10" spans="1:15" s="22" customFormat="1" ht="13.9" x14ac:dyDescent="0.25">
      <c r="A10" s="17" t="s">
        <v>47</v>
      </c>
      <c r="B10" s="18">
        <v>1.2</v>
      </c>
      <c r="C10" s="48">
        <v>1.2</v>
      </c>
      <c r="D10" s="17"/>
      <c r="E10" s="18">
        <v>0.9</v>
      </c>
      <c r="F10" s="48">
        <v>0.9</v>
      </c>
      <c r="G10" s="17"/>
      <c r="H10" s="18">
        <v>0.1</v>
      </c>
      <c r="I10" s="48">
        <v>0.1</v>
      </c>
      <c r="J10" s="17" t="s">
        <v>93</v>
      </c>
      <c r="K10" s="18"/>
      <c r="L10" s="17"/>
      <c r="M10" s="21"/>
      <c r="N10" s="21"/>
      <c r="O10" s="158"/>
    </row>
    <row r="11" spans="1:15" s="22" customFormat="1" ht="13.9" x14ac:dyDescent="0.25">
      <c r="A11" s="17" t="s">
        <v>193</v>
      </c>
      <c r="B11" s="18">
        <v>2</v>
      </c>
      <c r="C11" s="48">
        <v>2</v>
      </c>
      <c r="D11" s="17" t="s">
        <v>108</v>
      </c>
      <c r="E11" s="18">
        <v>0.5</v>
      </c>
      <c r="F11" s="48">
        <v>0.5</v>
      </c>
      <c r="G11" s="17"/>
      <c r="H11" s="18">
        <v>2.5</v>
      </c>
      <c r="I11" s="48">
        <v>1</v>
      </c>
      <c r="J11" s="17"/>
      <c r="K11" s="18"/>
      <c r="L11" s="17"/>
      <c r="M11" s="21"/>
      <c r="N11" s="21"/>
      <c r="O11" s="158"/>
    </row>
    <row r="12" spans="1:15" s="30" customFormat="1" ht="14.45" thickBot="1" x14ac:dyDescent="0.3">
      <c r="A12" s="28"/>
      <c r="B12" s="29"/>
      <c r="C12" s="154"/>
      <c r="D12" s="28"/>
      <c r="E12" s="29"/>
      <c r="F12" s="154"/>
      <c r="G12" s="28"/>
      <c r="H12" s="29"/>
      <c r="I12" s="204"/>
      <c r="J12" s="28"/>
      <c r="K12" s="29"/>
      <c r="L12" s="28"/>
      <c r="M12" s="31"/>
      <c r="N12" s="31"/>
      <c r="O12" s="159"/>
    </row>
    <row r="13" spans="1:15" ht="14.45" thickTop="1" x14ac:dyDescent="0.25">
      <c r="A13" s="57" t="s">
        <v>100</v>
      </c>
      <c r="B13" s="58">
        <f>SUM(B4:B12)</f>
        <v>4.3</v>
      </c>
      <c r="C13" s="150">
        <f>SUM(C4:C12)</f>
        <v>4.3</v>
      </c>
      <c r="E13" s="58">
        <f>SUM(E4:E12)</f>
        <v>4.4000000000000004</v>
      </c>
      <c r="F13" s="150">
        <f>SUM(F4:F12)</f>
        <v>4.4000000000000004</v>
      </c>
      <c r="H13" s="58">
        <f>SUM(H4:H12)</f>
        <v>5.4</v>
      </c>
      <c r="I13" s="150">
        <f>SUM(I4:I12)</f>
        <v>2.5</v>
      </c>
      <c r="K13" s="58">
        <f>E13*B15</f>
        <v>1.32</v>
      </c>
      <c r="L13" s="57">
        <f>H13*B15</f>
        <v>1.62</v>
      </c>
      <c r="M13" s="71">
        <f>(E13+H13)*B16</f>
        <v>2.94</v>
      </c>
      <c r="O13" s="71" t="s">
        <v>148</v>
      </c>
    </row>
    <row r="15" spans="1:15" ht="13.9" x14ac:dyDescent="0.25">
      <c r="A15" s="57" t="s">
        <v>37</v>
      </c>
      <c r="B15" s="58">
        <v>0.3</v>
      </c>
    </row>
    <row r="16" spans="1:15" ht="13.9" x14ac:dyDescent="0.25">
      <c r="A16" s="57" t="s">
        <v>98</v>
      </c>
      <c r="B16" s="58">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O30"/>
  <sheetViews>
    <sheetView workbookViewId="0">
      <selection activeCell="F5" sqref="F5"/>
    </sheetView>
  </sheetViews>
  <sheetFormatPr defaultColWidth="4" defaultRowHeight="14.25" x14ac:dyDescent="0.2"/>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52"/>
  </cols>
  <sheetData>
    <row r="1" spans="1:15" s="38" customFormat="1" ht="13.9" x14ac:dyDescent="0.25">
      <c r="A1" s="36" t="s">
        <v>4</v>
      </c>
      <c r="B1" s="216" t="s">
        <v>5</v>
      </c>
      <c r="C1" s="217"/>
      <c r="D1" s="218"/>
      <c r="E1" s="216" t="s">
        <v>6</v>
      </c>
      <c r="F1" s="217"/>
      <c r="G1" s="218"/>
      <c r="H1" s="216" t="s">
        <v>7</v>
      </c>
      <c r="I1" s="217"/>
      <c r="J1" s="218"/>
      <c r="K1" s="216" t="s">
        <v>96</v>
      </c>
      <c r="L1" s="218"/>
      <c r="M1" s="40" t="s">
        <v>97</v>
      </c>
      <c r="N1" s="39"/>
      <c r="O1" s="65"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40"/>
      <c r="N2" s="39"/>
      <c r="O2" s="65"/>
    </row>
    <row r="3" spans="1:15" s="8" customFormat="1" ht="13.9" x14ac:dyDescent="0.25">
      <c r="A3" s="44" t="str">
        <f>Summary!A1</f>
        <v>Status as of 9/5/13</v>
      </c>
      <c r="B3" s="43"/>
      <c r="D3" s="44"/>
      <c r="E3" s="43"/>
      <c r="G3" s="44"/>
      <c r="H3" s="43"/>
      <c r="J3" s="44"/>
      <c r="K3" s="43"/>
      <c r="L3" s="44"/>
      <c r="M3" s="46"/>
      <c r="N3" s="45"/>
      <c r="O3" s="66"/>
    </row>
    <row r="4" spans="1:15" s="22" customFormat="1" ht="13.9" x14ac:dyDescent="0.25">
      <c r="A4" s="17" t="s">
        <v>25</v>
      </c>
      <c r="B4" s="18">
        <v>1</v>
      </c>
      <c r="C4" s="48">
        <v>1</v>
      </c>
      <c r="D4" s="17"/>
      <c r="E4" s="18">
        <v>1</v>
      </c>
      <c r="F4" s="48">
        <v>1.5</v>
      </c>
      <c r="G4" s="17"/>
      <c r="H4" s="18">
        <v>0.5</v>
      </c>
      <c r="I4" s="48">
        <v>0.5</v>
      </c>
      <c r="J4" s="17" t="s">
        <v>93</v>
      </c>
      <c r="K4" s="18"/>
      <c r="L4" s="17"/>
      <c r="M4" s="21"/>
      <c r="N4" s="19"/>
      <c r="O4" s="21"/>
    </row>
    <row r="5" spans="1:15" s="22" customFormat="1" ht="13.9" x14ac:dyDescent="0.25">
      <c r="A5" s="17" t="s">
        <v>26</v>
      </c>
      <c r="B5" s="18">
        <v>0.1</v>
      </c>
      <c r="C5" s="48">
        <v>0.1</v>
      </c>
      <c r="D5" s="17"/>
      <c r="E5" s="18">
        <v>0</v>
      </c>
      <c r="F5" s="48">
        <v>0</v>
      </c>
      <c r="G5" s="17"/>
      <c r="H5" s="18">
        <v>0.3</v>
      </c>
      <c r="I5" s="48">
        <v>0.3</v>
      </c>
      <c r="J5" s="17" t="s">
        <v>93</v>
      </c>
      <c r="K5" s="18"/>
      <c r="L5" s="17"/>
      <c r="M5" s="21"/>
      <c r="N5" s="19"/>
      <c r="O5" s="21"/>
    </row>
    <row r="6" spans="1:15" s="22" customFormat="1" ht="13.9" x14ac:dyDescent="0.25">
      <c r="A6" s="17" t="s">
        <v>27</v>
      </c>
      <c r="B6" s="18">
        <v>1.5</v>
      </c>
      <c r="C6" s="48">
        <v>1.5</v>
      </c>
      <c r="D6" s="17"/>
      <c r="E6" s="18">
        <v>0.4</v>
      </c>
      <c r="F6" s="48">
        <v>0.4</v>
      </c>
      <c r="G6" s="17"/>
      <c r="H6" s="18">
        <v>0.6</v>
      </c>
      <c r="I6" s="48">
        <v>0.6</v>
      </c>
      <c r="J6" s="17" t="s">
        <v>93</v>
      </c>
      <c r="K6" s="18"/>
      <c r="L6" s="17"/>
      <c r="M6" s="21"/>
      <c r="N6" s="19"/>
      <c r="O6" s="21"/>
    </row>
    <row r="7" spans="1:15" s="22" customFormat="1" ht="13.9" x14ac:dyDescent="0.25">
      <c r="A7" s="17" t="s">
        <v>28</v>
      </c>
      <c r="B7" s="18">
        <v>0</v>
      </c>
      <c r="C7" s="48">
        <v>0</v>
      </c>
      <c r="D7" s="17"/>
      <c r="E7" s="18">
        <v>0.3</v>
      </c>
      <c r="F7" s="48">
        <v>0.3</v>
      </c>
      <c r="G7" s="17"/>
      <c r="H7" s="18">
        <v>0</v>
      </c>
      <c r="I7" s="48">
        <v>0</v>
      </c>
      <c r="J7" s="17" t="s">
        <v>93</v>
      </c>
      <c r="K7" s="18"/>
      <c r="L7" s="17"/>
      <c r="M7" s="21"/>
      <c r="N7" s="19"/>
      <c r="O7" s="21"/>
    </row>
    <row r="8" spans="1:15" s="22" customFormat="1" ht="13.9" x14ac:dyDescent="0.25">
      <c r="A8" s="17" t="s">
        <v>29</v>
      </c>
      <c r="B8" s="18">
        <v>0.3</v>
      </c>
      <c r="C8" s="48">
        <v>0</v>
      </c>
      <c r="D8" s="17"/>
      <c r="E8" s="18">
        <v>0.2</v>
      </c>
      <c r="F8" s="48">
        <v>0.2</v>
      </c>
      <c r="G8" s="17"/>
      <c r="H8" s="18">
        <v>0.8</v>
      </c>
      <c r="I8" s="48">
        <v>0</v>
      </c>
      <c r="J8" s="17" t="s">
        <v>93</v>
      </c>
      <c r="K8" s="18"/>
      <c r="L8" s="17"/>
      <c r="M8" s="21"/>
      <c r="N8" s="19"/>
      <c r="O8" s="21"/>
    </row>
    <row r="9" spans="1:15" s="22" customFormat="1" ht="13.9" x14ac:dyDescent="0.25">
      <c r="A9" s="17" t="s">
        <v>30</v>
      </c>
      <c r="B9" s="18">
        <v>2</v>
      </c>
      <c r="C9" s="48">
        <v>0</v>
      </c>
      <c r="D9" s="17" t="s">
        <v>113</v>
      </c>
      <c r="E9" s="18">
        <v>3</v>
      </c>
      <c r="F9" s="48">
        <v>0</v>
      </c>
      <c r="G9" s="17" t="s">
        <v>105</v>
      </c>
      <c r="H9" s="18">
        <v>4</v>
      </c>
      <c r="I9" s="48">
        <v>4</v>
      </c>
      <c r="J9" s="17" t="s">
        <v>93</v>
      </c>
      <c r="K9" s="18"/>
      <c r="L9" s="17"/>
      <c r="M9" s="21"/>
      <c r="N9" s="19"/>
      <c r="O9" s="179" t="s">
        <v>257</v>
      </c>
    </row>
    <row r="10" spans="1:15" s="22" customFormat="1" ht="13.9" x14ac:dyDescent="0.25">
      <c r="A10" s="17" t="s">
        <v>31</v>
      </c>
      <c r="B10" s="18">
        <v>0.2</v>
      </c>
      <c r="C10" s="48">
        <v>0.2</v>
      </c>
      <c r="D10" s="17"/>
      <c r="E10" s="18">
        <v>0</v>
      </c>
      <c r="F10" s="48">
        <v>0</v>
      </c>
      <c r="G10" s="17"/>
      <c r="H10" s="18">
        <v>0.3</v>
      </c>
      <c r="I10" s="48">
        <v>0.3</v>
      </c>
      <c r="J10" s="17" t="s">
        <v>93</v>
      </c>
      <c r="K10" s="18"/>
      <c r="L10" s="17"/>
      <c r="M10" s="21"/>
      <c r="N10" s="19"/>
      <c r="O10" s="21"/>
    </row>
    <row r="11" spans="1:15" s="22" customFormat="1" ht="13.9" x14ac:dyDescent="0.25">
      <c r="A11" s="17" t="s">
        <v>32</v>
      </c>
      <c r="B11" s="18">
        <v>0.5</v>
      </c>
      <c r="C11" s="48">
        <v>0.5</v>
      </c>
      <c r="D11" s="17"/>
      <c r="E11" s="18">
        <v>0</v>
      </c>
      <c r="F11" s="48">
        <v>0</v>
      </c>
      <c r="G11" s="17"/>
      <c r="H11" s="18">
        <v>0.1</v>
      </c>
      <c r="I11" s="48">
        <v>0.1</v>
      </c>
      <c r="J11" s="17" t="s">
        <v>93</v>
      </c>
      <c r="K11" s="18"/>
      <c r="L11" s="17"/>
      <c r="M11" s="21"/>
      <c r="N11" s="19"/>
      <c r="O11" s="21"/>
    </row>
    <row r="12" spans="1:15" s="22" customFormat="1" ht="13.9" x14ac:dyDescent="0.25">
      <c r="A12" s="17" t="s">
        <v>35</v>
      </c>
      <c r="B12" s="18">
        <v>0</v>
      </c>
      <c r="C12" s="48">
        <v>0</v>
      </c>
      <c r="D12" s="17"/>
      <c r="E12" s="18">
        <v>0</v>
      </c>
      <c r="F12" s="48">
        <v>0</v>
      </c>
      <c r="G12" s="17"/>
      <c r="H12" s="18">
        <v>0</v>
      </c>
      <c r="I12" s="48">
        <v>0</v>
      </c>
      <c r="J12" s="17" t="s">
        <v>93</v>
      </c>
      <c r="K12" s="18"/>
      <c r="L12" s="17"/>
      <c r="M12" s="21"/>
      <c r="N12" s="19"/>
      <c r="O12" s="21" t="s">
        <v>253</v>
      </c>
    </row>
    <row r="13" spans="1:15" s="22" customFormat="1" ht="13.9" x14ac:dyDescent="0.25">
      <c r="A13" s="17" t="s">
        <v>121</v>
      </c>
      <c r="B13" s="18">
        <v>0</v>
      </c>
      <c r="C13" s="48">
        <v>0</v>
      </c>
      <c r="D13" s="17"/>
      <c r="E13" s="18">
        <v>0</v>
      </c>
      <c r="F13" s="48">
        <v>0</v>
      </c>
      <c r="G13" s="17"/>
      <c r="H13" s="18">
        <v>0</v>
      </c>
      <c r="I13" s="48">
        <v>0</v>
      </c>
      <c r="J13" s="17" t="s">
        <v>93</v>
      </c>
      <c r="K13" s="18"/>
      <c r="L13" s="17"/>
      <c r="M13" s="21"/>
      <c r="N13" s="19"/>
      <c r="O13" s="21"/>
    </row>
    <row r="14" spans="1:15" s="22" customFormat="1" ht="13.9" x14ac:dyDescent="0.25">
      <c r="A14" s="17" t="s">
        <v>33</v>
      </c>
      <c r="B14" s="18">
        <v>1.75</v>
      </c>
      <c r="C14" s="48">
        <v>1.75</v>
      </c>
      <c r="D14" s="17"/>
      <c r="E14" s="18">
        <v>3</v>
      </c>
      <c r="F14" s="48">
        <v>3</v>
      </c>
      <c r="G14" s="17"/>
      <c r="H14" s="18">
        <v>3</v>
      </c>
      <c r="I14" s="48">
        <v>3</v>
      </c>
      <c r="J14" s="17" t="s">
        <v>93</v>
      </c>
      <c r="K14" s="18"/>
      <c r="L14" s="17"/>
      <c r="M14" s="21"/>
      <c r="N14" s="19"/>
      <c r="O14" s="21"/>
    </row>
    <row r="15" spans="1:15" s="22" customFormat="1" ht="13.9" x14ac:dyDescent="0.25">
      <c r="A15" s="17" t="s">
        <v>34</v>
      </c>
      <c r="B15" s="18">
        <v>0.75</v>
      </c>
      <c r="C15" s="48">
        <v>0.75</v>
      </c>
      <c r="D15" s="17"/>
      <c r="E15" s="18">
        <v>2</v>
      </c>
      <c r="F15" s="48">
        <v>2</v>
      </c>
      <c r="G15" s="17"/>
      <c r="H15" s="18">
        <v>3</v>
      </c>
      <c r="I15" s="48">
        <v>1</v>
      </c>
      <c r="J15" s="17" t="s">
        <v>93</v>
      </c>
      <c r="K15" s="18"/>
      <c r="L15" s="17"/>
      <c r="M15" s="21"/>
      <c r="N15" s="19"/>
      <c r="O15" s="21"/>
    </row>
    <row r="16" spans="1:15" s="22" customFormat="1" ht="13.9" x14ac:dyDescent="0.25">
      <c r="A16" s="17" t="s">
        <v>10</v>
      </c>
      <c r="B16" s="18">
        <v>0</v>
      </c>
      <c r="C16" s="48">
        <v>0</v>
      </c>
      <c r="D16" s="17"/>
      <c r="E16" s="18">
        <v>0</v>
      </c>
      <c r="F16" s="48">
        <v>0</v>
      </c>
      <c r="G16" s="17"/>
      <c r="H16" s="18">
        <v>0</v>
      </c>
      <c r="I16" s="168">
        <v>0</v>
      </c>
      <c r="J16" s="17" t="s">
        <v>93</v>
      </c>
      <c r="K16" s="18"/>
      <c r="L16" s="17"/>
      <c r="M16" s="21"/>
      <c r="N16" s="19" t="s">
        <v>224</v>
      </c>
      <c r="O16" s="21" t="s">
        <v>223</v>
      </c>
    </row>
    <row r="17" spans="1:15" s="22" customFormat="1" ht="13.9" x14ac:dyDescent="0.25">
      <c r="A17" s="17" t="s">
        <v>36</v>
      </c>
      <c r="B17" s="18">
        <v>0.7</v>
      </c>
      <c r="C17" s="48">
        <v>0.7</v>
      </c>
      <c r="D17" s="17"/>
      <c r="E17" s="18">
        <v>3</v>
      </c>
      <c r="F17" s="48">
        <v>3</v>
      </c>
      <c r="G17" s="17"/>
      <c r="H17" s="18">
        <v>0.4</v>
      </c>
      <c r="I17" s="168">
        <v>0.4</v>
      </c>
      <c r="J17" s="17" t="s">
        <v>93</v>
      </c>
      <c r="K17" s="18"/>
      <c r="L17" s="17"/>
      <c r="M17" s="21"/>
      <c r="N17" s="19"/>
      <c r="O17" s="21"/>
    </row>
    <row r="18" spans="1:15" s="22" customFormat="1" ht="13.9" x14ac:dyDescent="0.25">
      <c r="A18" s="17" t="s">
        <v>38</v>
      </c>
      <c r="B18" s="18">
        <v>0.4</v>
      </c>
      <c r="C18" s="48">
        <v>0.4</v>
      </c>
      <c r="D18" s="17"/>
      <c r="E18" s="18">
        <v>0.2</v>
      </c>
      <c r="F18" s="48">
        <v>0.2</v>
      </c>
      <c r="G18" s="17"/>
      <c r="H18" s="18">
        <v>0.5</v>
      </c>
      <c r="I18" s="168">
        <v>0.5</v>
      </c>
      <c r="J18" s="17" t="s">
        <v>93</v>
      </c>
      <c r="K18" s="18"/>
      <c r="L18" s="17"/>
      <c r="M18" s="21"/>
      <c r="N18" s="19"/>
      <c r="O18" s="21"/>
    </row>
    <row r="19" spans="1:15" s="22" customFormat="1" ht="13.9" x14ac:dyDescent="0.25">
      <c r="A19" s="17" t="s">
        <v>39</v>
      </c>
      <c r="B19" s="18">
        <v>0.5</v>
      </c>
      <c r="C19" s="48">
        <v>0.5</v>
      </c>
      <c r="D19" s="17"/>
      <c r="E19" s="18">
        <v>0.5</v>
      </c>
      <c r="F19" s="48">
        <v>0.5</v>
      </c>
      <c r="G19" s="17"/>
      <c r="H19" s="18">
        <v>1.5</v>
      </c>
      <c r="I19" s="168">
        <v>0.5</v>
      </c>
      <c r="J19" s="17" t="s">
        <v>93</v>
      </c>
      <c r="K19" s="18"/>
      <c r="L19" s="17"/>
      <c r="M19" s="21"/>
      <c r="N19" s="19"/>
      <c r="O19" s="21" t="s">
        <v>154</v>
      </c>
    </row>
    <row r="20" spans="1:15" s="22" customFormat="1" ht="13.9" x14ac:dyDescent="0.25">
      <c r="A20" s="17" t="s">
        <v>53</v>
      </c>
      <c r="B20" s="18">
        <v>1</v>
      </c>
      <c r="C20" s="48">
        <v>1</v>
      </c>
      <c r="D20" s="17" t="s">
        <v>108</v>
      </c>
      <c r="E20" s="18">
        <v>2</v>
      </c>
      <c r="F20" s="48">
        <v>0</v>
      </c>
      <c r="G20" s="17" t="s">
        <v>105</v>
      </c>
      <c r="H20" s="18">
        <v>3.5</v>
      </c>
      <c r="I20" s="168">
        <v>3.5</v>
      </c>
      <c r="J20" s="17" t="s">
        <v>93</v>
      </c>
      <c r="K20" s="18"/>
      <c r="L20" s="17"/>
      <c r="M20" s="21"/>
      <c r="N20" s="19"/>
      <c r="O20" s="21" t="s">
        <v>256</v>
      </c>
    </row>
    <row r="21" spans="1:15" s="22" customFormat="1" ht="13.9" x14ac:dyDescent="0.25">
      <c r="A21" s="17" t="s">
        <v>123</v>
      </c>
      <c r="B21" s="18">
        <v>2</v>
      </c>
      <c r="C21" s="48">
        <v>0</v>
      </c>
      <c r="D21" s="17" t="s">
        <v>108</v>
      </c>
      <c r="E21" s="18">
        <v>2</v>
      </c>
      <c r="F21" s="48">
        <v>0</v>
      </c>
      <c r="G21" s="17" t="s">
        <v>103</v>
      </c>
      <c r="H21" s="18">
        <v>4</v>
      </c>
      <c r="I21" s="48">
        <v>0</v>
      </c>
      <c r="J21" s="17" t="s">
        <v>93</v>
      </c>
      <c r="K21" s="18"/>
      <c r="L21" s="17"/>
      <c r="M21" s="21"/>
      <c r="N21" s="161">
        <v>41501</v>
      </c>
      <c r="O21" s="21" t="s">
        <v>147</v>
      </c>
    </row>
    <row r="22" spans="1:15" s="22" customFormat="1" ht="13.9" x14ac:dyDescent="0.25">
      <c r="A22" s="17" t="s">
        <v>195</v>
      </c>
      <c r="B22" s="18">
        <v>2</v>
      </c>
      <c r="C22" s="48">
        <v>0</v>
      </c>
      <c r="D22" s="17" t="s">
        <v>108</v>
      </c>
      <c r="E22" s="18">
        <v>2</v>
      </c>
      <c r="F22" s="48">
        <v>2</v>
      </c>
      <c r="G22" s="17"/>
      <c r="H22" s="18">
        <v>3</v>
      </c>
      <c r="I22" s="168">
        <v>0</v>
      </c>
      <c r="J22" s="17" t="s">
        <v>93</v>
      </c>
      <c r="K22" s="18"/>
      <c r="L22" s="17"/>
      <c r="M22" s="21"/>
      <c r="N22" s="161">
        <v>41501</v>
      </c>
      <c r="O22" s="160"/>
    </row>
    <row r="23" spans="1:15" s="22" customFormat="1" ht="13.9" x14ac:dyDescent="0.25">
      <c r="A23" s="17" t="s">
        <v>264</v>
      </c>
      <c r="B23" s="18">
        <v>1</v>
      </c>
      <c r="C23" s="48">
        <v>1</v>
      </c>
      <c r="D23" s="17"/>
      <c r="E23" s="18">
        <v>2</v>
      </c>
      <c r="F23" s="48">
        <v>2</v>
      </c>
      <c r="G23" s="17"/>
      <c r="H23" s="18">
        <v>3</v>
      </c>
      <c r="I23" s="168">
        <v>3</v>
      </c>
      <c r="J23" s="17"/>
      <c r="K23" s="18"/>
      <c r="L23" s="17"/>
      <c r="M23" s="21"/>
      <c r="N23" s="161"/>
      <c r="O23" s="160" t="s">
        <v>265</v>
      </c>
    </row>
    <row r="24" spans="1:15" s="22" customFormat="1" ht="13.9" x14ac:dyDescent="0.25">
      <c r="A24" s="17" t="s">
        <v>196</v>
      </c>
      <c r="B24" s="18">
        <v>2</v>
      </c>
      <c r="C24" s="48">
        <v>0</v>
      </c>
      <c r="D24" s="17" t="s">
        <v>108</v>
      </c>
      <c r="E24" s="18">
        <v>2</v>
      </c>
      <c r="F24" s="48">
        <v>2</v>
      </c>
      <c r="G24" s="17"/>
      <c r="H24" s="18">
        <v>2</v>
      </c>
      <c r="I24" s="168">
        <v>0</v>
      </c>
      <c r="J24" s="17" t="s">
        <v>93</v>
      </c>
      <c r="K24" s="18"/>
      <c r="L24" s="17"/>
      <c r="M24" s="21"/>
      <c r="N24" s="161">
        <v>41501</v>
      </c>
      <c r="O24" s="160"/>
    </row>
    <row r="25" spans="1:15" s="22" customFormat="1" ht="13.9" x14ac:dyDescent="0.25">
      <c r="A25" s="17"/>
      <c r="B25" s="18"/>
      <c r="C25" s="48"/>
      <c r="D25" s="17"/>
      <c r="E25" s="18"/>
      <c r="F25" s="48"/>
      <c r="G25" s="17"/>
      <c r="H25" s="18"/>
      <c r="I25" s="48"/>
      <c r="J25" s="17"/>
      <c r="K25" s="18"/>
      <c r="L25" s="17"/>
      <c r="M25" s="21"/>
      <c r="N25" s="19"/>
      <c r="O25" s="21"/>
    </row>
    <row r="26" spans="1:15" s="55" customFormat="1" ht="14.45" thickBot="1" x14ac:dyDescent="0.3">
      <c r="A26" s="50"/>
      <c r="B26" s="51"/>
      <c r="C26" s="52"/>
      <c r="D26" s="50"/>
      <c r="E26" s="51"/>
      <c r="F26" s="52"/>
      <c r="G26" s="50"/>
      <c r="H26" s="51"/>
      <c r="I26" s="52"/>
      <c r="J26" s="50"/>
      <c r="K26" s="51"/>
      <c r="L26" s="50"/>
      <c r="M26" s="157"/>
      <c r="N26" s="53"/>
      <c r="O26" s="157"/>
    </row>
    <row r="27" spans="1:15" ht="14.45" thickTop="1" x14ac:dyDescent="0.25">
      <c r="A27" s="57" t="s">
        <v>100</v>
      </c>
      <c r="B27" s="58">
        <f>SUM(B4:B26)</f>
        <v>17.700000000000003</v>
      </c>
      <c r="C27" s="150">
        <f>SUM(C4:C26)</f>
        <v>9.4000000000000021</v>
      </c>
      <c r="E27" s="58">
        <f>SUM(E4:E26)</f>
        <v>23.6</v>
      </c>
      <c r="F27" s="150">
        <f>SUM(F4:F26)</f>
        <v>17.100000000000001</v>
      </c>
      <c r="H27" s="58">
        <f>SUM(H4:H26)</f>
        <v>30.5</v>
      </c>
      <c r="I27" s="150">
        <f>SUM(I4:I26)</f>
        <v>17.700000000000003</v>
      </c>
      <c r="K27" s="58">
        <f>E27*B29</f>
        <v>7.08</v>
      </c>
      <c r="L27" s="57">
        <f>H27*B29</f>
        <v>9.15</v>
      </c>
      <c r="M27" s="71">
        <f>(E27+H27)*B30</f>
        <v>16.23</v>
      </c>
      <c r="O27" s="71" t="s">
        <v>148</v>
      </c>
    </row>
    <row r="29" spans="1:15" ht="13.9" x14ac:dyDescent="0.25">
      <c r="A29" s="57" t="s">
        <v>37</v>
      </c>
      <c r="B29" s="58">
        <v>0.3</v>
      </c>
    </row>
    <row r="30" spans="1:15" ht="13.9" x14ac:dyDescent="0.25">
      <c r="A30" s="57" t="s">
        <v>98</v>
      </c>
      <c r="B30"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O39"/>
  <sheetViews>
    <sheetView topLeftCell="A15" workbookViewId="0">
      <selection activeCell="I24" sqref="I24"/>
    </sheetView>
  </sheetViews>
  <sheetFormatPr defaultColWidth="9.140625" defaultRowHeight="15" x14ac:dyDescent="0.25"/>
  <cols>
    <col min="1" max="1" width="74.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50"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ht="13.9" x14ac:dyDescent="0.25">
      <c r="A1" s="36" t="s">
        <v>4</v>
      </c>
      <c r="B1" s="216" t="s">
        <v>5</v>
      </c>
      <c r="C1" s="217"/>
      <c r="D1" s="218"/>
      <c r="E1" s="216" t="s">
        <v>6</v>
      </c>
      <c r="F1" s="217"/>
      <c r="G1" s="218"/>
      <c r="H1" s="216" t="s">
        <v>7</v>
      </c>
      <c r="I1" s="217"/>
      <c r="J1" s="218"/>
      <c r="K1" s="216" t="s">
        <v>96</v>
      </c>
      <c r="L1" s="218"/>
      <c r="M1" s="39" t="s">
        <v>97</v>
      </c>
      <c r="N1" s="40"/>
      <c r="O1" s="65"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39"/>
      <c r="N2" s="40"/>
      <c r="O2" s="65"/>
    </row>
    <row r="3" spans="1:15" s="8" customFormat="1" ht="13.9" x14ac:dyDescent="0.25">
      <c r="A3" s="44" t="str">
        <f>Summary!A1</f>
        <v>Status as of 9/5/13</v>
      </c>
      <c r="B3" s="43"/>
      <c r="C3" s="175"/>
      <c r="D3" s="44"/>
      <c r="E3" s="43"/>
      <c r="F3" s="175"/>
      <c r="G3" s="44"/>
      <c r="H3" s="43"/>
      <c r="J3" s="44"/>
      <c r="K3" s="43"/>
      <c r="L3" s="44"/>
      <c r="M3" s="45"/>
      <c r="N3" s="46"/>
      <c r="O3" s="66"/>
    </row>
    <row r="4" spans="1:15" s="114" customFormat="1" ht="13.9" x14ac:dyDescent="0.25">
      <c r="A4" s="113"/>
      <c r="B4" s="164"/>
      <c r="C4" s="147"/>
      <c r="D4" s="113"/>
      <c r="E4" s="164"/>
      <c r="F4" s="147"/>
      <c r="G4" s="113"/>
      <c r="H4" s="164"/>
      <c r="I4" s="147"/>
      <c r="J4" s="113"/>
      <c r="K4" s="164"/>
      <c r="L4" s="113"/>
      <c r="M4" s="165"/>
      <c r="N4" s="116"/>
      <c r="O4" s="166"/>
    </row>
    <row r="5" spans="1:15" s="22" customFormat="1" ht="13.9" x14ac:dyDescent="0.25">
      <c r="A5" s="17" t="s">
        <v>52</v>
      </c>
      <c r="B5" s="18">
        <v>1.5</v>
      </c>
      <c r="C5" s="48">
        <v>1.5</v>
      </c>
      <c r="D5" s="17"/>
      <c r="E5" s="18">
        <v>1</v>
      </c>
      <c r="F5" s="48">
        <v>1</v>
      </c>
      <c r="G5" s="17"/>
      <c r="H5" s="18">
        <v>1</v>
      </c>
      <c r="I5" s="48">
        <v>1</v>
      </c>
      <c r="J5" s="17"/>
      <c r="K5" s="18"/>
      <c r="L5" s="17"/>
      <c r="M5" s="19"/>
      <c r="N5" s="20"/>
      <c r="O5" s="21"/>
    </row>
    <row r="6" spans="1:15" s="22" customFormat="1" ht="13.9" x14ac:dyDescent="0.25">
      <c r="A6" s="17" t="s">
        <v>53</v>
      </c>
      <c r="B6" s="18">
        <v>1</v>
      </c>
      <c r="C6" s="48">
        <v>1</v>
      </c>
      <c r="D6" s="17"/>
      <c r="E6" s="18">
        <v>1.5</v>
      </c>
      <c r="F6" s="48">
        <v>1.5</v>
      </c>
      <c r="G6" s="17"/>
      <c r="H6" s="18">
        <v>1</v>
      </c>
      <c r="I6" s="48">
        <v>1</v>
      </c>
      <c r="J6" s="17"/>
      <c r="K6" s="18"/>
      <c r="L6" s="17"/>
      <c r="M6" s="19"/>
      <c r="N6" s="20"/>
      <c r="O6" s="21"/>
    </row>
    <row r="7" spans="1:15" s="22" customFormat="1" ht="13.9" x14ac:dyDescent="0.25">
      <c r="A7" s="17" t="s">
        <v>146</v>
      </c>
      <c r="B7" s="18">
        <v>4</v>
      </c>
      <c r="C7" s="48">
        <v>0</v>
      </c>
      <c r="D7" s="17" t="s">
        <v>113</v>
      </c>
      <c r="E7" s="18">
        <v>5</v>
      </c>
      <c r="F7" s="48">
        <v>0.1</v>
      </c>
      <c r="G7" s="17" t="s">
        <v>103</v>
      </c>
      <c r="H7" s="18"/>
      <c r="I7" s="48"/>
      <c r="J7" s="17"/>
      <c r="K7" s="18"/>
      <c r="L7" s="17"/>
      <c r="M7" s="19"/>
      <c r="N7" s="20" t="s">
        <v>147</v>
      </c>
      <c r="O7" s="21"/>
    </row>
    <row r="8" spans="1:15" s="22" customFormat="1" ht="13.9" x14ac:dyDescent="0.25">
      <c r="A8" s="17" t="s">
        <v>153</v>
      </c>
      <c r="B8" s="18">
        <v>6</v>
      </c>
      <c r="C8" s="48">
        <v>6</v>
      </c>
      <c r="D8" s="17"/>
      <c r="E8" s="18">
        <v>14</v>
      </c>
      <c r="F8" s="48">
        <v>14</v>
      </c>
      <c r="G8" s="17"/>
      <c r="H8" s="18">
        <v>3</v>
      </c>
      <c r="I8" s="48">
        <v>3</v>
      </c>
      <c r="J8" s="17"/>
      <c r="K8" s="18"/>
      <c r="L8" s="17"/>
      <c r="M8" s="19"/>
      <c r="N8" s="20" t="s">
        <v>147</v>
      </c>
      <c r="O8" s="21" t="s">
        <v>252</v>
      </c>
    </row>
    <row r="9" spans="1:15" s="22" customFormat="1" ht="13.9" x14ac:dyDescent="0.25">
      <c r="A9" s="17" t="s">
        <v>21</v>
      </c>
      <c r="B9" s="18">
        <v>8</v>
      </c>
      <c r="C9" s="48">
        <v>8</v>
      </c>
      <c r="D9" s="17"/>
      <c r="E9" s="18">
        <v>5</v>
      </c>
      <c r="F9" s="48">
        <v>5</v>
      </c>
      <c r="G9" s="17"/>
      <c r="H9" s="18">
        <v>5</v>
      </c>
      <c r="I9" s="48">
        <v>5</v>
      </c>
      <c r="J9" s="17"/>
      <c r="K9" s="18"/>
      <c r="L9" s="17"/>
      <c r="M9" s="21"/>
      <c r="N9" s="19" t="s">
        <v>147</v>
      </c>
      <c r="O9" s="67" t="s">
        <v>58</v>
      </c>
    </row>
    <row r="10" spans="1:15" s="22" customFormat="1" ht="13.9" x14ac:dyDescent="0.25">
      <c r="A10" s="17" t="s">
        <v>230</v>
      </c>
      <c r="B10" s="18"/>
      <c r="C10" s="48"/>
      <c r="D10" s="17"/>
      <c r="E10" s="18">
        <v>2</v>
      </c>
      <c r="F10" s="48">
        <v>0</v>
      </c>
      <c r="G10" s="17" t="s">
        <v>104</v>
      </c>
      <c r="H10" s="18"/>
      <c r="I10" s="48"/>
      <c r="J10" s="17"/>
      <c r="K10" s="18"/>
      <c r="L10" s="17"/>
      <c r="M10" s="21"/>
      <c r="N10" s="19"/>
      <c r="O10" s="67" t="s">
        <v>254</v>
      </c>
    </row>
    <row r="11" spans="1:15" s="22" customFormat="1" ht="13.9" x14ac:dyDescent="0.25">
      <c r="A11" s="17" t="s">
        <v>233</v>
      </c>
      <c r="B11" s="18"/>
      <c r="C11" s="48"/>
      <c r="D11" s="17"/>
      <c r="E11" s="18">
        <v>1</v>
      </c>
      <c r="F11" s="48">
        <v>0</v>
      </c>
      <c r="G11" s="17" t="s">
        <v>108</v>
      </c>
      <c r="H11" s="18"/>
      <c r="I11" s="48"/>
      <c r="J11" s="17"/>
      <c r="K11" s="18"/>
      <c r="L11" s="17"/>
      <c r="M11" s="21"/>
      <c r="N11" s="19"/>
      <c r="O11" s="67" t="s">
        <v>234</v>
      </c>
    </row>
    <row r="12" spans="1:15" s="22" customFormat="1" ht="27.6" x14ac:dyDescent="0.25">
      <c r="A12" s="17" t="s">
        <v>277</v>
      </c>
      <c r="B12" s="18"/>
      <c r="C12" s="48"/>
      <c r="D12" s="17"/>
      <c r="E12" s="18">
        <v>4</v>
      </c>
      <c r="F12" s="48">
        <v>2</v>
      </c>
      <c r="G12" s="17" t="s">
        <v>184</v>
      </c>
      <c r="H12" s="18"/>
      <c r="I12" s="48"/>
      <c r="J12" s="17"/>
      <c r="K12" s="18"/>
      <c r="L12" s="17"/>
      <c r="M12" s="21"/>
      <c r="N12" s="19"/>
      <c r="O12" s="67" t="s">
        <v>278</v>
      </c>
    </row>
    <row r="13" spans="1:15" s="22" customFormat="1" ht="13.9" x14ac:dyDescent="0.25">
      <c r="A13" s="17" t="s">
        <v>231</v>
      </c>
      <c r="B13" s="18"/>
      <c r="C13" s="48"/>
      <c r="D13" s="17"/>
      <c r="E13" s="18"/>
      <c r="F13" s="48"/>
      <c r="G13" s="17"/>
      <c r="H13" s="18">
        <v>3</v>
      </c>
      <c r="I13" s="48">
        <v>3</v>
      </c>
      <c r="J13" s="17"/>
      <c r="K13" s="18"/>
      <c r="L13" s="17"/>
      <c r="M13" s="21"/>
      <c r="N13" s="19"/>
      <c r="O13" s="67"/>
    </row>
    <row r="14" spans="1:15" s="22" customFormat="1" ht="13.9" x14ac:dyDescent="0.25">
      <c r="A14" s="17" t="s">
        <v>232</v>
      </c>
      <c r="B14" s="18"/>
      <c r="C14" s="48"/>
      <c r="D14" s="17"/>
      <c r="E14" s="18"/>
      <c r="F14" s="48"/>
      <c r="G14" s="17"/>
      <c r="H14" s="18">
        <v>3</v>
      </c>
      <c r="I14" s="48">
        <v>3</v>
      </c>
      <c r="J14" s="17"/>
      <c r="K14" s="18"/>
      <c r="L14" s="17"/>
      <c r="M14" s="21"/>
      <c r="N14" s="19"/>
      <c r="O14" s="67"/>
    </row>
    <row r="15" spans="1:15" s="22" customFormat="1" ht="13.9" x14ac:dyDescent="0.25">
      <c r="A15" s="171" t="s">
        <v>236</v>
      </c>
      <c r="B15" s="18"/>
      <c r="C15" s="48"/>
      <c r="D15" s="17"/>
      <c r="E15" s="18"/>
      <c r="F15" s="173"/>
      <c r="G15" s="21"/>
      <c r="H15" s="171">
        <v>3</v>
      </c>
      <c r="I15" s="173">
        <v>3</v>
      </c>
      <c r="J15" s="17"/>
      <c r="K15" s="18"/>
      <c r="L15" s="17"/>
      <c r="M15" s="21"/>
      <c r="N15" s="19"/>
      <c r="O15" s="67"/>
    </row>
    <row r="16" spans="1:15" s="22" customFormat="1" ht="13.9" x14ac:dyDescent="0.25">
      <c r="A16" s="171" t="s">
        <v>237</v>
      </c>
      <c r="B16" s="18"/>
      <c r="C16" s="48"/>
      <c r="D16" s="17"/>
      <c r="E16" s="172"/>
      <c r="F16" s="174"/>
      <c r="G16" s="21"/>
      <c r="H16" s="172"/>
      <c r="I16" s="174"/>
      <c r="J16" s="17"/>
      <c r="K16" s="18"/>
      <c r="L16" s="17"/>
      <c r="M16" s="21"/>
      <c r="N16" s="19"/>
      <c r="O16" s="67"/>
    </row>
    <row r="17" spans="1:15" s="22" customFormat="1" ht="13.9" x14ac:dyDescent="0.25">
      <c r="A17" s="171" t="s">
        <v>238</v>
      </c>
      <c r="B17" s="18"/>
      <c r="C17" s="48"/>
      <c r="D17" s="17"/>
      <c r="E17" s="172"/>
      <c r="F17" s="174"/>
      <c r="G17" s="21"/>
      <c r="H17" s="172">
        <v>0.1</v>
      </c>
      <c r="I17" s="174">
        <v>0.1</v>
      </c>
      <c r="J17" s="17"/>
      <c r="K17" s="18"/>
      <c r="L17" s="17"/>
      <c r="M17" s="21"/>
      <c r="N17" s="19"/>
      <c r="O17" s="67"/>
    </row>
    <row r="18" spans="1:15" s="22" customFormat="1" ht="13.9" x14ac:dyDescent="0.25">
      <c r="A18" s="171" t="s">
        <v>239</v>
      </c>
      <c r="B18" s="18"/>
      <c r="C18" s="48"/>
      <c r="D18" s="17"/>
      <c r="E18" s="172"/>
      <c r="F18" s="174"/>
      <c r="G18" s="21"/>
      <c r="H18" s="172">
        <v>0.3</v>
      </c>
      <c r="I18" s="174">
        <v>0.3</v>
      </c>
      <c r="J18" s="17"/>
      <c r="K18" s="18"/>
      <c r="L18" s="17"/>
      <c r="M18" s="21"/>
      <c r="N18" s="19"/>
      <c r="O18" s="67"/>
    </row>
    <row r="19" spans="1:15" s="22" customFormat="1" ht="13.9" x14ac:dyDescent="0.25">
      <c r="A19" s="171" t="s">
        <v>240</v>
      </c>
      <c r="B19" s="18"/>
      <c r="C19" s="48"/>
      <c r="D19" s="17"/>
      <c r="E19" s="172">
        <v>0.4</v>
      </c>
      <c r="F19" s="174">
        <v>0.4</v>
      </c>
      <c r="G19" s="21"/>
      <c r="H19" s="172">
        <v>1</v>
      </c>
      <c r="I19" s="174">
        <v>1</v>
      </c>
      <c r="J19" s="17"/>
      <c r="K19" s="18"/>
      <c r="L19" s="17"/>
      <c r="M19" s="21"/>
      <c r="N19" s="19"/>
      <c r="O19" s="67"/>
    </row>
    <row r="20" spans="1:15" s="22" customFormat="1" ht="13.9" x14ac:dyDescent="0.25">
      <c r="A20" s="171" t="s">
        <v>241</v>
      </c>
      <c r="B20" s="18"/>
      <c r="C20" s="48"/>
      <c r="D20" s="17"/>
      <c r="E20" s="172"/>
      <c r="F20" s="174"/>
      <c r="G20" s="21"/>
      <c r="H20" s="172">
        <v>1</v>
      </c>
      <c r="I20" s="174">
        <v>0</v>
      </c>
      <c r="J20" s="17"/>
      <c r="K20" s="18"/>
      <c r="L20" s="17"/>
      <c r="M20" s="21"/>
      <c r="N20" s="19"/>
      <c r="O20" s="67"/>
    </row>
    <row r="21" spans="1:15" s="22" customFormat="1" ht="13.9" x14ac:dyDescent="0.25">
      <c r="A21" s="171" t="s">
        <v>242</v>
      </c>
      <c r="B21" s="18"/>
      <c r="C21" s="48"/>
      <c r="D21" s="17"/>
      <c r="E21" s="172"/>
      <c r="F21" s="174"/>
      <c r="G21" s="21"/>
      <c r="H21" s="172">
        <v>1.5</v>
      </c>
      <c r="I21" s="174">
        <v>0</v>
      </c>
      <c r="J21" s="17"/>
      <c r="K21" s="18"/>
      <c r="L21" s="17"/>
      <c r="M21" s="21"/>
      <c r="N21" s="19"/>
      <c r="O21" s="67"/>
    </row>
    <row r="22" spans="1:15" s="22" customFormat="1" ht="13.9" x14ac:dyDescent="0.25">
      <c r="A22" s="171" t="s">
        <v>243</v>
      </c>
      <c r="B22" s="18"/>
      <c r="C22" s="48"/>
      <c r="D22" s="17"/>
      <c r="E22" s="172"/>
      <c r="F22" s="174"/>
      <c r="G22" s="21"/>
      <c r="H22" s="172"/>
      <c r="I22" s="174">
        <v>0</v>
      </c>
      <c r="J22" s="17"/>
      <c r="K22" s="18"/>
      <c r="L22" s="17"/>
      <c r="M22" s="21"/>
      <c r="N22" s="19"/>
      <c r="O22" s="67"/>
    </row>
    <row r="23" spans="1:15" s="22" customFormat="1" ht="13.9" x14ac:dyDescent="0.25">
      <c r="A23" s="171" t="s">
        <v>244</v>
      </c>
      <c r="B23" s="18"/>
      <c r="C23" s="48"/>
      <c r="D23" s="17"/>
      <c r="E23" s="172">
        <v>0.5</v>
      </c>
      <c r="F23" s="174">
        <v>0.5</v>
      </c>
      <c r="G23" s="21"/>
      <c r="H23" s="172">
        <v>1.5</v>
      </c>
      <c r="I23" s="174">
        <v>0</v>
      </c>
      <c r="J23" s="17"/>
      <c r="K23" s="18"/>
      <c r="L23" s="17"/>
      <c r="M23" s="21"/>
      <c r="N23" s="19"/>
      <c r="O23" s="67"/>
    </row>
    <row r="24" spans="1:15" s="22" customFormat="1" ht="13.9" x14ac:dyDescent="0.25">
      <c r="A24" s="171" t="s">
        <v>245</v>
      </c>
      <c r="B24" s="18"/>
      <c r="C24" s="48"/>
      <c r="D24" s="17"/>
      <c r="E24" s="172"/>
      <c r="F24" s="174"/>
      <c r="G24" s="21"/>
      <c r="H24" s="172">
        <v>1</v>
      </c>
      <c r="I24" s="174">
        <v>1</v>
      </c>
      <c r="J24" s="17"/>
      <c r="K24" s="18"/>
      <c r="L24" s="17"/>
      <c r="M24" s="21"/>
      <c r="N24" s="19"/>
      <c r="O24" s="67"/>
    </row>
    <row r="25" spans="1:15" s="22" customFormat="1" ht="13.9" x14ac:dyDescent="0.25">
      <c r="A25" s="171" t="s">
        <v>246</v>
      </c>
      <c r="B25" s="18"/>
      <c r="C25" s="48"/>
      <c r="D25" s="17"/>
      <c r="E25" s="172"/>
      <c r="F25" s="174"/>
      <c r="G25" s="21"/>
      <c r="H25" s="172">
        <v>0.3</v>
      </c>
      <c r="I25" s="174">
        <v>0.3</v>
      </c>
      <c r="J25" s="17"/>
      <c r="K25" s="18"/>
      <c r="L25" s="17"/>
      <c r="M25" s="21"/>
      <c r="N25" s="19"/>
      <c r="O25" s="67"/>
    </row>
    <row r="26" spans="1:15" s="22" customFormat="1" ht="13.9" x14ac:dyDescent="0.25">
      <c r="A26" s="171" t="s">
        <v>247</v>
      </c>
      <c r="B26" s="18"/>
      <c r="C26" s="48"/>
      <c r="D26" s="17"/>
      <c r="E26" s="172"/>
      <c r="F26" s="174"/>
      <c r="G26" s="21"/>
      <c r="H26" s="172">
        <v>2</v>
      </c>
      <c r="I26" s="174">
        <v>2</v>
      </c>
      <c r="J26" s="17"/>
      <c r="K26" s="18"/>
      <c r="L26" s="17"/>
      <c r="M26" s="21"/>
      <c r="N26" s="19"/>
      <c r="O26" s="67"/>
    </row>
    <row r="27" spans="1:15" s="22" customFormat="1" ht="13.9" x14ac:dyDescent="0.25">
      <c r="A27" s="171" t="s">
        <v>248</v>
      </c>
      <c r="B27" s="18"/>
      <c r="C27" s="48"/>
      <c r="D27" s="17"/>
      <c r="E27" s="172"/>
      <c r="F27" s="174"/>
      <c r="G27" s="21"/>
      <c r="H27" s="172">
        <v>0.4</v>
      </c>
      <c r="I27" s="174">
        <v>0.4</v>
      </c>
      <c r="J27" s="17"/>
      <c r="K27" s="18"/>
      <c r="L27" s="17"/>
      <c r="M27" s="21"/>
      <c r="N27" s="19"/>
      <c r="O27" s="67"/>
    </row>
    <row r="28" spans="1:15" s="22" customFormat="1" ht="13.9" x14ac:dyDescent="0.25">
      <c r="A28" s="171" t="s">
        <v>249</v>
      </c>
      <c r="B28" s="18"/>
      <c r="C28" s="48"/>
      <c r="D28" s="17"/>
      <c r="E28" s="172"/>
      <c r="F28" s="174"/>
      <c r="G28" s="21"/>
      <c r="H28" s="172">
        <v>0.4</v>
      </c>
      <c r="I28" s="174">
        <v>0.4</v>
      </c>
      <c r="J28" s="17"/>
      <c r="K28" s="18"/>
      <c r="L28" s="17"/>
      <c r="M28" s="21"/>
      <c r="N28" s="19"/>
      <c r="O28" s="67"/>
    </row>
    <row r="29" spans="1:15" s="22" customFormat="1" ht="13.9" x14ac:dyDescent="0.25">
      <c r="A29" s="171" t="s">
        <v>250</v>
      </c>
      <c r="B29" s="18"/>
      <c r="C29" s="48"/>
      <c r="D29" s="17"/>
      <c r="E29" s="172"/>
      <c r="F29" s="174"/>
      <c r="G29" s="21"/>
      <c r="H29" s="172">
        <v>0.5</v>
      </c>
      <c r="I29" s="174">
        <v>0.5</v>
      </c>
      <c r="J29" s="17"/>
      <c r="K29" s="18"/>
      <c r="L29" s="17"/>
      <c r="M29" s="21"/>
      <c r="N29" s="19"/>
      <c r="O29" s="67"/>
    </row>
    <row r="30" spans="1:15" s="22" customFormat="1" ht="13.9" x14ac:dyDescent="0.25">
      <c r="A30" s="171" t="s">
        <v>251</v>
      </c>
      <c r="B30" s="18"/>
      <c r="C30" s="48"/>
      <c r="D30" s="17"/>
      <c r="E30" s="172">
        <v>0.3</v>
      </c>
      <c r="F30" s="174">
        <v>0.3</v>
      </c>
      <c r="G30" s="21"/>
      <c r="H30" s="172">
        <v>3</v>
      </c>
      <c r="I30" s="174">
        <v>3</v>
      </c>
      <c r="J30" s="17"/>
      <c r="K30" s="18"/>
      <c r="L30" s="17"/>
      <c r="M30" s="21"/>
      <c r="N30" s="19"/>
      <c r="O30" s="67"/>
    </row>
    <row r="31" spans="1:15" s="181" customFormat="1" ht="41.45" x14ac:dyDescent="0.25">
      <c r="A31" s="186" t="s">
        <v>274</v>
      </c>
      <c r="B31" s="183">
        <v>2</v>
      </c>
      <c r="C31" s="182">
        <v>2</v>
      </c>
      <c r="D31" s="180"/>
      <c r="E31" s="187">
        <v>2</v>
      </c>
      <c r="F31" s="188">
        <v>2</v>
      </c>
      <c r="G31" s="189"/>
      <c r="H31" s="190">
        <v>2</v>
      </c>
      <c r="I31" s="191">
        <v>2</v>
      </c>
      <c r="J31" s="180"/>
      <c r="K31" s="183"/>
      <c r="L31" s="180"/>
      <c r="M31" s="184"/>
      <c r="N31" s="192"/>
      <c r="O31" s="185" t="s">
        <v>275</v>
      </c>
    </row>
    <row r="32" spans="1:15" s="22" customFormat="1" ht="13.9" x14ac:dyDescent="0.25">
      <c r="A32" s="17"/>
      <c r="B32" s="18"/>
      <c r="C32" s="48"/>
      <c r="D32" s="17"/>
      <c r="E32" s="18"/>
      <c r="F32" s="176"/>
      <c r="G32" s="113"/>
      <c r="H32" s="164"/>
      <c r="I32" s="147"/>
      <c r="J32" s="17"/>
      <c r="K32" s="18"/>
      <c r="L32" s="17"/>
      <c r="M32" s="21"/>
      <c r="N32" s="19"/>
      <c r="O32" s="67"/>
    </row>
    <row r="33" spans="1:15" s="22" customFormat="1" x14ac:dyDescent="0.25">
      <c r="A33" s="17"/>
      <c r="B33" s="18"/>
      <c r="C33" s="48"/>
      <c r="D33" s="17"/>
      <c r="E33" s="18"/>
      <c r="F33" s="176"/>
      <c r="G33" s="17"/>
      <c r="H33" s="18"/>
      <c r="I33" s="48"/>
      <c r="J33" s="17"/>
      <c r="K33" s="18"/>
      <c r="L33" s="17"/>
      <c r="M33" s="21"/>
      <c r="N33" s="19"/>
      <c r="O33" s="67"/>
    </row>
    <row r="34" spans="1:15" s="22" customFormat="1" x14ac:dyDescent="0.25">
      <c r="A34" s="17"/>
      <c r="B34" s="18"/>
      <c r="C34" s="48"/>
      <c r="D34" s="17"/>
      <c r="E34" s="18"/>
      <c r="F34" s="48"/>
      <c r="G34" s="17"/>
      <c r="H34" s="18"/>
      <c r="I34" s="48"/>
      <c r="J34" s="17"/>
      <c r="K34" s="18"/>
      <c r="L34" s="17"/>
      <c r="M34" s="21"/>
      <c r="N34" s="19"/>
      <c r="O34" s="67"/>
    </row>
    <row r="35" spans="1:15" s="30" customFormat="1" ht="15.75" thickBot="1" x14ac:dyDescent="0.3">
      <c r="A35" s="28"/>
      <c r="B35" s="29"/>
      <c r="C35" s="154"/>
      <c r="D35" s="28"/>
      <c r="E35" s="29"/>
      <c r="F35" s="154"/>
      <c r="G35" s="28"/>
      <c r="H35" s="29"/>
      <c r="I35" s="154"/>
      <c r="J35" s="28"/>
      <c r="K35" s="29"/>
      <c r="L35" s="28"/>
      <c r="M35" s="162"/>
      <c r="N35" s="163"/>
      <c r="O35" s="31"/>
    </row>
    <row r="36" spans="1:15" ht="15.75" thickTop="1" x14ac:dyDescent="0.25">
      <c r="A36" s="57" t="s">
        <v>100</v>
      </c>
      <c r="B36" s="58">
        <f>SUM(B4:B35)</f>
        <v>22.5</v>
      </c>
      <c r="C36" s="150">
        <f>SUM(C4:C35)</f>
        <v>18.5</v>
      </c>
      <c r="E36" s="58">
        <f>SUM(E4:E35)</f>
        <v>36.699999999999996</v>
      </c>
      <c r="F36" s="150">
        <f>SUM(F4:F35)</f>
        <v>26.8</v>
      </c>
      <c r="H36" s="58">
        <f>SUM(H4:H35)</f>
        <v>34</v>
      </c>
      <c r="I36" s="150">
        <f>SUM(I4:I35)</f>
        <v>30</v>
      </c>
      <c r="K36" s="58">
        <f>E36*B38</f>
        <v>11.009999999999998</v>
      </c>
      <c r="L36" s="57">
        <f>H36*B38</f>
        <v>10.199999999999999</v>
      </c>
      <c r="M36" s="60">
        <f>(E36+H36)*B39</f>
        <v>21.209999999999997</v>
      </c>
      <c r="O36" s="71" t="s">
        <v>148</v>
      </c>
    </row>
    <row r="38" spans="1:15" x14ac:dyDescent="0.25">
      <c r="A38" s="57" t="s">
        <v>37</v>
      </c>
      <c r="B38" s="58">
        <v>0.3</v>
      </c>
    </row>
    <row r="39" spans="1:15" x14ac:dyDescent="0.25">
      <c r="A39" s="57" t="s">
        <v>98</v>
      </c>
      <c r="B39" s="58">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O38"/>
  <sheetViews>
    <sheetView workbookViewId="0">
      <selection activeCell="A9" sqref="A9"/>
    </sheetView>
  </sheetViews>
  <sheetFormatPr defaultColWidth="9.140625" defaultRowHeight="14.25" x14ac:dyDescent="0.2"/>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3.9" x14ac:dyDescent="0.25">
      <c r="A1" s="78" t="s">
        <v>4</v>
      </c>
      <c r="B1" s="219" t="s">
        <v>5</v>
      </c>
      <c r="C1" s="220"/>
      <c r="D1" s="221"/>
      <c r="E1" s="219" t="s">
        <v>6</v>
      </c>
      <c r="F1" s="220"/>
      <c r="G1" s="221"/>
      <c r="H1" s="219" t="s">
        <v>7</v>
      </c>
      <c r="I1" s="220"/>
      <c r="J1" s="221"/>
      <c r="K1" s="219" t="s">
        <v>96</v>
      </c>
      <c r="L1" s="221"/>
      <c r="M1" s="2" t="s">
        <v>97</v>
      </c>
      <c r="N1" s="2"/>
      <c r="O1" s="3" t="s">
        <v>89</v>
      </c>
    </row>
    <row r="2" spans="1:15" s="4" customFormat="1" ht="13.9" x14ac:dyDescent="0.25">
      <c r="A2" s="78"/>
      <c r="B2" s="5" t="s">
        <v>94</v>
      </c>
      <c r="C2" s="4" t="s">
        <v>95</v>
      </c>
      <c r="D2" s="1" t="s">
        <v>91</v>
      </c>
      <c r="E2" s="5" t="s">
        <v>94</v>
      </c>
      <c r="F2" s="4" t="s">
        <v>95</v>
      </c>
      <c r="G2" s="1" t="s">
        <v>91</v>
      </c>
      <c r="H2" s="5" t="s">
        <v>94</v>
      </c>
      <c r="I2" s="4" t="s">
        <v>95</v>
      </c>
      <c r="J2" s="1" t="s">
        <v>91</v>
      </c>
      <c r="K2" s="5" t="s">
        <v>6</v>
      </c>
      <c r="L2" s="1" t="s">
        <v>7</v>
      </c>
      <c r="M2" s="2"/>
      <c r="N2" s="2"/>
      <c r="O2" s="3"/>
    </row>
    <row r="3" spans="1:15" s="11" customFormat="1" ht="13.9" x14ac:dyDescent="0.25">
      <c r="A3" s="79" t="str">
        <f>Summary!A1</f>
        <v>Status as of 9/5/13</v>
      </c>
      <c r="B3" s="7"/>
      <c r="C3" s="8"/>
      <c r="D3" s="44"/>
      <c r="E3" s="43"/>
      <c r="F3" s="8"/>
      <c r="G3" s="44"/>
      <c r="H3" s="43"/>
      <c r="I3" s="8"/>
      <c r="J3" s="44"/>
      <c r="K3" s="7"/>
      <c r="L3" s="6"/>
      <c r="M3" s="9"/>
      <c r="N3" s="9"/>
      <c r="O3" s="10"/>
    </row>
    <row r="4" spans="1:15" s="16" customFormat="1" ht="55.15" x14ac:dyDescent="0.25">
      <c r="A4" s="80" t="s">
        <v>138</v>
      </c>
      <c r="B4" s="13">
        <v>3</v>
      </c>
      <c r="C4" s="48">
        <v>3</v>
      </c>
      <c r="D4" s="17" t="s">
        <v>139</v>
      </c>
      <c r="E4" s="18">
        <v>3</v>
      </c>
      <c r="F4" s="48">
        <v>3</v>
      </c>
      <c r="G4" s="17" t="s">
        <v>103</v>
      </c>
      <c r="H4" s="18">
        <v>3</v>
      </c>
      <c r="I4" s="48">
        <v>3</v>
      </c>
      <c r="J4" s="17" t="s">
        <v>103</v>
      </c>
      <c r="K4" s="13"/>
      <c r="L4" s="12"/>
      <c r="M4" s="15"/>
      <c r="N4" s="14" t="s">
        <v>147</v>
      </c>
      <c r="O4" s="81" t="s">
        <v>281</v>
      </c>
    </row>
    <row r="5" spans="1:15" s="16" customFormat="1" ht="13.9" x14ac:dyDescent="0.25">
      <c r="A5" s="80" t="s">
        <v>22</v>
      </c>
      <c r="B5" s="13">
        <v>2</v>
      </c>
      <c r="C5" s="48">
        <v>2</v>
      </c>
      <c r="D5" s="17" t="s">
        <v>113</v>
      </c>
      <c r="E5" s="18">
        <v>3</v>
      </c>
      <c r="F5" s="48">
        <v>3</v>
      </c>
      <c r="G5" s="17" t="s">
        <v>103</v>
      </c>
      <c r="H5" s="18"/>
      <c r="I5" s="48"/>
      <c r="J5" s="17"/>
      <c r="K5" s="13"/>
      <c r="L5" s="12"/>
      <c r="M5" s="15"/>
      <c r="N5" s="14" t="s">
        <v>147</v>
      </c>
      <c r="O5" s="81" t="s">
        <v>142</v>
      </c>
    </row>
    <row r="6" spans="1:15" s="16" customFormat="1" ht="13.9" x14ac:dyDescent="0.25">
      <c r="A6" s="80" t="s">
        <v>270</v>
      </c>
      <c r="B6" s="13">
        <v>1</v>
      </c>
      <c r="C6" s="48">
        <v>1</v>
      </c>
      <c r="D6" s="17" t="s">
        <v>113</v>
      </c>
      <c r="E6" s="18">
        <v>2</v>
      </c>
      <c r="F6" s="48">
        <v>2</v>
      </c>
      <c r="G6" s="17" t="s">
        <v>103</v>
      </c>
      <c r="H6" s="18"/>
      <c r="I6" s="48"/>
      <c r="J6" s="17"/>
      <c r="K6" s="13"/>
      <c r="L6" s="12"/>
      <c r="M6" s="15"/>
      <c r="N6" s="14" t="s">
        <v>147</v>
      </c>
      <c r="O6" s="82" t="s">
        <v>151</v>
      </c>
    </row>
    <row r="7" spans="1:15" s="16" customFormat="1" ht="13.9" x14ac:dyDescent="0.25">
      <c r="A7" s="80" t="s">
        <v>24</v>
      </c>
      <c r="B7" s="13">
        <v>4</v>
      </c>
      <c r="C7" s="48">
        <v>4</v>
      </c>
      <c r="D7" s="17" t="s">
        <v>113</v>
      </c>
      <c r="E7" s="18">
        <v>8</v>
      </c>
      <c r="F7" s="48">
        <v>8</v>
      </c>
      <c r="G7" s="17" t="s">
        <v>103</v>
      </c>
      <c r="H7" s="18"/>
      <c r="I7" s="48"/>
      <c r="J7" s="17"/>
      <c r="K7" s="13"/>
      <c r="L7" s="12"/>
      <c r="M7" s="15"/>
      <c r="N7" s="14" t="s">
        <v>147</v>
      </c>
      <c r="O7" s="81" t="s">
        <v>235</v>
      </c>
    </row>
    <row r="8" spans="1:15" s="206" customFormat="1" ht="13.9" x14ac:dyDescent="0.25">
      <c r="A8" s="214" t="s">
        <v>271</v>
      </c>
      <c r="B8" s="213">
        <v>3</v>
      </c>
      <c r="C8" s="207">
        <v>3</v>
      </c>
      <c r="D8" s="205"/>
      <c r="E8" s="213">
        <v>4</v>
      </c>
      <c r="F8" s="207">
        <v>4</v>
      </c>
      <c r="G8" s="205"/>
      <c r="H8" s="213">
        <v>6</v>
      </c>
      <c r="I8" s="207">
        <v>6</v>
      </c>
      <c r="J8" s="205"/>
      <c r="K8" s="213"/>
      <c r="L8" s="205"/>
      <c r="M8" s="208"/>
      <c r="N8" s="210"/>
      <c r="O8" s="215" t="s">
        <v>273</v>
      </c>
    </row>
    <row r="9" spans="1:15" s="16" customFormat="1" ht="13.9" x14ac:dyDescent="0.25">
      <c r="A9" s="80"/>
      <c r="B9" s="13"/>
      <c r="C9" s="48"/>
      <c r="D9" s="17"/>
      <c r="E9" s="18"/>
      <c r="F9" s="48"/>
      <c r="G9" s="17"/>
      <c r="H9" s="18"/>
      <c r="I9" s="48"/>
      <c r="J9" s="17"/>
      <c r="K9" s="13"/>
      <c r="L9" s="12"/>
      <c r="M9" s="15"/>
      <c r="N9" s="14"/>
      <c r="O9" s="15"/>
    </row>
    <row r="10" spans="1:15" s="88" customFormat="1" ht="14.45" thickBot="1" x14ac:dyDescent="0.3">
      <c r="A10" s="83"/>
      <c r="B10" s="84"/>
      <c r="C10" s="52"/>
      <c r="D10" s="50"/>
      <c r="E10" s="51"/>
      <c r="F10" s="52"/>
      <c r="G10" s="50"/>
      <c r="H10" s="51"/>
      <c r="I10" s="52"/>
      <c r="J10" s="50"/>
      <c r="K10" s="84"/>
      <c r="L10" s="85"/>
      <c r="M10" s="86"/>
      <c r="N10" s="87"/>
      <c r="O10" s="86"/>
    </row>
    <row r="11" spans="1:15" ht="14.45" thickTop="1" x14ac:dyDescent="0.25">
      <c r="A11" s="89" t="s">
        <v>100</v>
      </c>
      <c r="B11" s="25">
        <f>SUM(B4:B10)</f>
        <v>13</v>
      </c>
      <c r="C11" s="167">
        <f>SUM(C4:C10)</f>
        <v>13</v>
      </c>
      <c r="E11" s="25">
        <f>SUM(E4:E10)</f>
        <v>20</v>
      </c>
      <c r="F11" s="167">
        <f>SUM(F4:F10)</f>
        <v>20</v>
      </c>
      <c r="H11" s="25">
        <f>SUM(H4:H10)</f>
        <v>9</v>
      </c>
      <c r="I11" s="167">
        <f>SUM(I4:I10)</f>
        <v>9</v>
      </c>
      <c r="K11" s="25">
        <f>E11*B13</f>
        <v>6</v>
      </c>
      <c r="L11" s="24">
        <f>H11*B13</f>
        <v>2.6999999999999997</v>
      </c>
      <c r="M11" s="26">
        <f>(E11+H11)*B14</f>
        <v>8.6999999999999993</v>
      </c>
      <c r="O11" s="26" t="s">
        <v>148</v>
      </c>
    </row>
    <row r="13" spans="1:15" ht="13.9" x14ac:dyDescent="0.25">
      <c r="A13" s="89" t="s">
        <v>37</v>
      </c>
      <c r="B13" s="25">
        <v>0.3</v>
      </c>
    </row>
    <row r="14" spans="1:15" ht="13.9" x14ac:dyDescent="0.25">
      <c r="A14" s="89" t="s">
        <v>98</v>
      </c>
      <c r="B14" s="25">
        <v>0.3</v>
      </c>
    </row>
    <row r="15" spans="1:15" ht="13.9" x14ac:dyDescent="0.25">
      <c r="O15" s="90" t="s">
        <v>152</v>
      </c>
    </row>
    <row r="16" spans="1:15" ht="13.9" x14ac:dyDescent="0.25">
      <c r="O16" s="90" t="s">
        <v>70</v>
      </c>
    </row>
    <row r="17" spans="2:15" ht="13.9" x14ac:dyDescent="0.25">
      <c r="O17" s="90" t="s">
        <v>71</v>
      </c>
    </row>
    <row r="18" spans="2:15" ht="13.9" x14ac:dyDescent="0.25">
      <c r="O18" s="90" t="s">
        <v>72</v>
      </c>
    </row>
    <row r="19" spans="2:15" ht="13.9" x14ac:dyDescent="0.25">
      <c r="O19" s="90" t="s">
        <v>73</v>
      </c>
    </row>
    <row r="20" spans="2:15" ht="13.9" x14ac:dyDescent="0.25">
      <c r="O20" s="90" t="s">
        <v>74</v>
      </c>
    </row>
    <row r="21" spans="2:15" ht="13.9" x14ac:dyDescent="0.25">
      <c r="O21" s="90" t="s">
        <v>75</v>
      </c>
    </row>
    <row r="22" spans="2:15" ht="13.9" x14ac:dyDescent="0.25">
      <c r="O22" s="91"/>
    </row>
    <row r="23" spans="2:15" ht="13.9" x14ac:dyDescent="0.25">
      <c r="O23" s="91" t="s">
        <v>143</v>
      </c>
    </row>
    <row r="24" spans="2:15" ht="13.9" x14ac:dyDescent="0.25">
      <c r="O24" s="91" t="s">
        <v>85</v>
      </c>
    </row>
    <row r="25" spans="2:15" ht="13.9" x14ac:dyDescent="0.25">
      <c r="O25" s="91" t="s">
        <v>86</v>
      </c>
    </row>
    <row r="26" spans="2:15" ht="13.9" x14ac:dyDescent="0.25">
      <c r="O26" s="91"/>
    </row>
    <row r="27" spans="2:15" ht="13.9" x14ac:dyDescent="0.25">
      <c r="B27" s="26"/>
      <c r="C27" s="92"/>
      <c r="D27" s="93"/>
      <c r="E27" s="95"/>
      <c r="F27" s="92"/>
      <c r="G27" s="93"/>
      <c r="H27" s="95"/>
      <c r="I27" s="96"/>
      <c r="O27" s="97" t="s">
        <v>144</v>
      </c>
    </row>
    <row r="28" spans="2:15" x14ac:dyDescent="0.2">
      <c r="O28" s="97" t="s">
        <v>80</v>
      </c>
    </row>
    <row r="29" spans="2:15" x14ac:dyDescent="0.2">
      <c r="O29" s="97" t="s">
        <v>81</v>
      </c>
    </row>
    <row r="30" spans="2:15" x14ac:dyDescent="0.2">
      <c r="O30" s="97" t="s">
        <v>82</v>
      </c>
    </row>
    <row r="31" spans="2:15" x14ac:dyDescent="0.2">
      <c r="O31" s="97" t="s">
        <v>83</v>
      </c>
    </row>
    <row r="32" spans="2:15" x14ac:dyDescent="0.2">
      <c r="O32" s="97" t="s">
        <v>84</v>
      </c>
    </row>
    <row r="35" spans="15:15" x14ac:dyDescent="0.2">
      <c r="O35" s="98" t="s">
        <v>76</v>
      </c>
    </row>
    <row r="36" spans="15:15" x14ac:dyDescent="0.2">
      <c r="O36" s="98" t="s">
        <v>77</v>
      </c>
    </row>
    <row r="37" spans="15:15" x14ac:dyDescent="0.2">
      <c r="O37" s="98" t="s">
        <v>78</v>
      </c>
    </row>
    <row r="38" spans="15:15" x14ac:dyDescent="0.2">
      <c r="O38" s="98" t="s">
        <v>79</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O17"/>
  <sheetViews>
    <sheetView workbookViewId="0">
      <selection activeCell="F7" sqref="F7"/>
    </sheetView>
  </sheetViews>
  <sheetFormatPr defaultColWidth="79.42578125" defaultRowHeight="14.25" x14ac:dyDescent="0.2"/>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3.9" x14ac:dyDescent="0.25">
      <c r="A1" s="36" t="s">
        <v>4</v>
      </c>
      <c r="B1" s="216" t="s">
        <v>5</v>
      </c>
      <c r="C1" s="217"/>
      <c r="D1" s="218"/>
      <c r="E1" s="216" t="s">
        <v>6</v>
      </c>
      <c r="F1" s="217"/>
      <c r="G1" s="218"/>
      <c r="H1" s="216" t="s">
        <v>7</v>
      </c>
      <c r="I1" s="217"/>
      <c r="J1" s="218"/>
      <c r="K1" s="216" t="s">
        <v>96</v>
      </c>
      <c r="L1" s="218"/>
      <c r="M1" s="40" t="s">
        <v>97</v>
      </c>
      <c r="N1" s="40"/>
      <c r="O1" s="65" t="s">
        <v>89</v>
      </c>
    </row>
    <row r="2" spans="1:15" s="38" customFormat="1" ht="13.9" x14ac:dyDescent="0.25">
      <c r="A2" s="36"/>
      <c r="B2" s="37" t="s">
        <v>94</v>
      </c>
      <c r="C2" s="38" t="s">
        <v>95</v>
      </c>
      <c r="D2" s="36" t="s">
        <v>91</v>
      </c>
      <c r="E2" s="37" t="s">
        <v>94</v>
      </c>
      <c r="F2" s="38" t="s">
        <v>95</v>
      </c>
      <c r="G2" s="36" t="s">
        <v>91</v>
      </c>
      <c r="H2" s="37" t="s">
        <v>94</v>
      </c>
      <c r="I2" s="38" t="s">
        <v>95</v>
      </c>
      <c r="J2" s="36" t="s">
        <v>91</v>
      </c>
      <c r="K2" s="37" t="s">
        <v>6</v>
      </c>
      <c r="L2" s="36" t="s">
        <v>7</v>
      </c>
      <c r="M2" s="40"/>
      <c r="N2" s="40"/>
      <c r="O2" s="65"/>
    </row>
    <row r="3" spans="1:15" s="8" customFormat="1" ht="13.9" x14ac:dyDescent="0.25">
      <c r="A3" s="44" t="str">
        <f>Summary!A1</f>
        <v>Status as of 9/5/13</v>
      </c>
      <c r="B3" s="43"/>
      <c r="D3" s="44"/>
      <c r="E3" s="43"/>
      <c r="G3" s="44"/>
      <c r="H3" s="43"/>
      <c r="J3" s="44"/>
      <c r="K3" s="43"/>
      <c r="L3" s="44"/>
      <c r="M3" s="46"/>
      <c r="N3" s="46"/>
      <c r="O3" s="66"/>
    </row>
    <row r="4" spans="1:15" s="22" customFormat="1" ht="13.9" x14ac:dyDescent="0.25">
      <c r="A4" s="17" t="s">
        <v>55</v>
      </c>
      <c r="B4" s="18">
        <v>1</v>
      </c>
      <c r="C4" s="48">
        <v>1</v>
      </c>
      <c r="D4" s="17" t="s">
        <v>108</v>
      </c>
      <c r="E4" s="18">
        <v>1</v>
      </c>
      <c r="F4" s="48">
        <v>1</v>
      </c>
      <c r="G4" s="17"/>
      <c r="H4" s="18"/>
      <c r="I4" s="48"/>
      <c r="J4" s="17"/>
      <c r="K4" s="18"/>
      <c r="L4" s="17"/>
      <c r="M4" s="21"/>
      <c r="N4" s="21"/>
      <c r="O4" s="21"/>
    </row>
    <row r="5" spans="1:15" s="22" customFormat="1" ht="13.9" x14ac:dyDescent="0.25">
      <c r="A5" s="17" t="s">
        <v>57</v>
      </c>
      <c r="B5" s="18">
        <v>3</v>
      </c>
      <c r="C5" s="48">
        <v>3</v>
      </c>
      <c r="D5" s="17" t="s">
        <v>108</v>
      </c>
      <c r="E5" s="18">
        <v>2</v>
      </c>
      <c r="F5" s="48">
        <v>2</v>
      </c>
      <c r="G5" s="17"/>
      <c r="H5" s="18"/>
      <c r="I5" s="48"/>
      <c r="J5" s="17"/>
      <c r="K5" s="18"/>
      <c r="L5" s="17"/>
      <c r="M5" s="21"/>
      <c r="N5" s="21"/>
      <c r="O5" s="21"/>
    </row>
    <row r="6" spans="1:15" s="22" customFormat="1" ht="13.9" x14ac:dyDescent="0.25">
      <c r="A6" s="17" t="s">
        <v>56</v>
      </c>
      <c r="B6" s="18">
        <v>1</v>
      </c>
      <c r="C6" s="48">
        <v>1</v>
      </c>
      <c r="D6" s="17" t="s">
        <v>108</v>
      </c>
      <c r="E6" s="18">
        <v>1.5</v>
      </c>
      <c r="F6" s="48">
        <v>0</v>
      </c>
      <c r="G6" s="17" t="s">
        <v>104</v>
      </c>
      <c r="H6" s="18"/>
      <c r="I6" s="48"/>
      <c r="J6" s="17"/>
      <c r="K6" s="18"/>
      <c r="L6" s="17"/>
      <c r="M6" s="21"/>
      <c r="N6" s="21"/>
      <c r="O6" s="21" t="s">
        <v>258</v>
      </c>
    </row>
    <row r="7" spans="1:15" s="22" customFormat="1" ht="13.9" x14ac:dyDescent="0.25">
      <c r="A7" s="17" t="s">
        <v>23</v>
      </c>
      <c r="B7" s="18">
        <v>5</v>
      </c>
      <c r="C7" s="48">
        <v>5</v>
      </c>
      <c r="D7" s="17" t="s">
        <v>113</v>
      </c>
      <c r="E7" s="18">
        <v>7</v>
      </c>
      <c r="F7" s="48">
        <v>7</v>
      </c>
      <c r="G7" s="17" t="s">
        <v>103</v>
      </c>
      <c r="H7" s="18">
        <v>0</v>
      </c>
      <c r="I7" s="48">
        <v>0</v>
      </c>
      <c r="J7" s="17" t="s">
        <v>137</v>
      </c>
      <c r="K7" s="18"/>
      <c r="L7" s="17"/>
      <c r="M7" s="21"/>
      <c r="N7" s="21" t="s">
        <v>147</v>
      </c>
      <c r="O7" s="67" t="s">
        <v>59</v>
      </c>
    </row>
    <row r="8" spans="1:15" s="22" customFormat="1" ht="13.9" x14ac:dyDescent="0.25">
      <c r="A8" s="17"/>
      <c r="B8" s="18"/>
      <c r="C8" s="48"/>
      <c r="D8" s="17"/>
      <c r="E8" s="18"/>
      <c r="F8" s="48"/>
      <c r="G8" s="17"/>
      <c r="H8" s="18"/>
      <c r="I8" s="48"/>
      <c r="J8" s="17"/>
      <c r="K8" s="18"/>
      <c r="L8" s="17"/>
      <c r="M8" s="21"/>
      <c r="N8" s="21"/>
      <c r="O8" s="67"/>
    </row>
    <row r="9" spans="1:15" s="56" customFormat="1" ht="14.45" thickBot="1" x14ac:dyDescent="0.3">
      <c r="A9" s="68"/>
      <c r="B9" s="69"/>
      <c r="C9" s="52"/>
      <c r="D9" s="68"/>
      <c r="E9" s="69"/>
      <c r="F9" s="52"/>
      <c r="G9" s="68"/>
      <c r="H9" s="69"/>
      <c r="I9" s="52"/>
      <c r="J9" s="68"/>
      <c r="K9" s="69"/>
      <c r="L9" s="68"/>
      <c r="M9" s="70"/>
      <c r="N9" s="70"/>
      <c r="O9" s="70"/>
    </row>
    <row r="10" spans="1:15" ht="14.45" thickTop="1" x14ac:dyDescent="0.25">
      <c r="A10" s="62" t="s">
        <v>100</v>
      </c>
      <c r="B10" s="63">
        <f>SUM(B4:B9)</f>
        <v>10</v>
      </c>
      <c r="C10" s="150">
        <f>SUM(C4:C9)</f>
        <v>10</v>
      </c>
      <c r="E10" s="63">
        <f>SUM(E4:E9)</f>
        <v>11.5</v>
      </c>
      <c r="F10" s="150">
        <f>SUM(F4:F9)</f>
        <v>10</v>
      </c>
      <c r="H10" s="63">
        <f>SUM(H4:H9)</f>
        <v>0</v>
      </c>
      <c r="I10" s="150">
        <f>SUM(I4:I9)</f>
        <v>0</v>
      </c>
      <c r="K10" s="63">
        <f>E10*B12</f>
        <v>3.4499999999999997</v>
      </c>
      <c r="L10" s="62">
        <f>H10*B12</f>
        <v>0</v>
      </c>
      <c r="M10" s="64">
        <f>(E10+H10)*B13</f>
        <v>3.4499999999999997</v>
      </c>
      <c r="O10" s="71" t="s">
        <v>148</v>
      </c>
    </row>
    <row r="12" spans="1:15" ht="13.9" x14ac:dyDescent="0.25">
      <c r="A12" s="62" t="s">
        <v>37</v>
      </c>
      <c r="B12" s="63">
        <v>0.3</v>
      </c>
    </row>
    <row r="13" spans="1:15" ht="13.9" x14ac:dyDescent="0.25">
      <c r="A13" s="62" t="s">
        <v>98</v>
      </c>
      <c r="B13" s="63">
        <v>0.3</v>
      </c>
    </row>
    <row r="17" spans="1:8" ht="13.9" x14ac:dyDescent="0.25">
      <c r="A17" s="73"/>
      <c r="B17" s="74"/>
      <c r="C17" s="75"/>
      <c r="D17" s="76"/>
      <c r="E17" s="77"/>
      <c r="F17" s="75"/>
      <c r="G17" s="76"/>
      <c r="H17" s="7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O14"/>
  <sheetViews>
    <sheetView workbookViewId="0">
      <selection activeCell="O28" sqref="O28"/>
    </sheetView>
  </sheetViews>
  <sheetFormatPr defaultColWidth="9.140625" defaultRowHeight="14.25" x14ac:dyDescent="0.2"/>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27.6" x14ac:dyDescent="0.25">
      <c r="A1" s="36" t="s">
        <v>4</v>
      </c>
      <c r="B1" s="216" t="s">
        <v>5</v>
      </c>
      <c r="C1" s="217"/>
      <c r="D1" s="218"/>
      <c r="E1" s="216" t="s">
        <v>6</v>
      </c>
      <c r="F1" s="217"/>
      <c r="G1" s="218"/>
      <c r="H1" s="216" t="s">
        <v>7</v>
      </c>
      <c r="I1" s="217"/>
      <c r="J1" s="218"/>
      <c r="K1" s="216" t="s">
        <v>96</v>
      </c>
      <c r="L1" s="218"/>
      <c r="M1" s="39" t="s">
        <v>97</v>
      </c>
      <c r="N1" s="40"/>
      <c r="O1" s="38" t="s">
        <v>89</v>
      </c>
    </row>
    <row r="2" spans="1:15" ht="13.9" x14ac:dyDescent="0.25">
      <c r="A2" s="36"/>
      <c r="B2" s="37" t="s">
        <v>94</v>
      </c>
      <c r="C2" s="38" t="s">
        <v>95</v>
      </c>
      <c r="D2" s="36" t="s">
        <v>91</v>
      </c>
      <c r="E2" s="37" t="s">
        <v>94</v>
      </c>
      <c r="F2" s="38" t="s">
        <v>95</v>
      </c>
      <c r="G2" s="36" t="s">
        <v>91</v>
      </c>
      <c r="H2" s="37" t="s">
        <v>94</v>
      </c>
      <c r="I2" s="38" t="s">
        <v>95</v>
      </c>
      <c r="J2" s="36" t="s">
        <v>91</v>
      </c>
      <c r="K2" s="37" t="s">
        <v>6</v>
      </c>
      <c r="L2" s="36" t="s">
        <v>7</v>
      </c>
      <c r="M2" s="39"/>
      <c r="N2" s="40"/>
      <c r="O2" s="38"/>
    </row>
    <row r="3" spans="1:15" s="47" customFormat="1" ht="13.9" x14ac:dyDescent="0.25">
      <c r="A3" s="42" t="str">
        <f>Summary!A1</f>
        <v>Status as of 9/5/13</v>
      </c>
      <c r="B3" s="43"/>
      <c r="C3" s="8"/>
      <c r="D3" s="44"/>
      <c r="E3" s="43"/>
      <c r="F3" s="8"/>
      <c r="G3" s="44"/>
      <c r="H3" s="43"/>
      <c r="I3" s="8"/>
      <c r="J3" s="44"/>
      <c r="K3" s="43"/>
      <c r="L3" s="44"/>
      <c r="M3" s="45"/>
      <c r="N3" s="46"/>
      <c r="O3" s="8"/>
    </row>
    <row r="4" spans="1:15" s="49" customFormat="1" ht="13.9" x14ac:dyDescent="0.25">
      <c r="A4" s="17" t="s">
        <v>158</v>
      </c>
      <c r="B4" s="18">
        <v>10</v>
      </c>
      <c r="C4" s="48">
        <v>10</v>
      </c>
      <c r="D4" s="17"/>
      <c r="E4" s="18">
        <v>10</v>
      </c>
      <c r="F4" s="48">
        <v>10</v>
      </c>
      <c r="G4" s="17"/>
      <c r="H4" s="18">
        <v>10</v>
      </c>
      <c r="I4" s="48">
        <v>10</v>
      </c>
      <c r="J4" s="17"/>
      <c r="K4" s="18"/>
      <c r="L4" s="17"/>
      <c r="M4" s="19"/>
      <c r="N4" s="20"/>
      <c r="O4" s="22"/>
    </row>
    <row r="5" spans="1:15" s="49" customFormat="1" ht="13.9" x14ac:dyDescent="0.25">
      <c r="A5" s="17"/>
      <c r="B5" s="18"/>
      <c r="C5" s="48"/>
      <c r="D5" s="17"/>
      <c r="E5" s="18"/>
      <c r="F5" s="48"/>
      <c r="G5" s="17"/>
      <c r="H5" s="18"/>
      <c r="I5" s="48"/>
      <c r="J5" s="17"/>
      <c r="K5" s="18"/>
      <c r="L5" s="17"/>
      <c r="M5" s="19"/>
      <c r="N5" s="20"/>
      <c r="O5" s="22"/>
    </row>
    <row r="6" spans="1:15" s="49" customFormat="1" ht="13.9" x14ac:dyDescent="0.25">
      <c r="A6" s="17"/>
      <c r="B6" s="18"/>
      <c r="C6" s="48"/>
      <c r="D6" s="17"/>
      <c r="E6" s="18"/>
      <c r="F6" s="48"/>
      <c r="G6" s="17"/>
      <c r="H6" s="18"/>
      <c r="I6" s="48"/>
      <c r="J6" s="17"/>
      <c r="K6" s="18"/>
      <c r="L6" s="17"/>
      <c r="M6" s="19"/>
      <c r="N6" s="20"/>
      <c r="O6" s="22"/>
    </row>
    <row r="7" spans="1:15" s="49" customFormat="1" ht="13.9" x14ac:dyDescent="0.25">
      <c r="A7" s="17"/>
      <c r="B7" s="18"/>
      <c r="C7" s="48"/>
      <c r="D7" s="17"/>
      <c r="E7" s="18"/>
      <c r="F7" s="48"/>
      <c r="G7" s="17"/>
      <c r="H7" s="18"/>
      <c r="I7" s="48"/>
      <c r="J7" s="17"/>
      <c r="K7" s="18"/>
      <c r="L7" s="17"/>
      <c r="M7" s="19"/>
      <c r="N7" s="20"/>
      <c r="O7" s="22"/>
    </row>
    <row r="8" spans="1:15" s="49" customFormat="1" ht="13.9" x14ac:dyDescent="0.25">
      <c r="A8" s="17"/>
      <c r="B8" s="18"/>
      <c r="C8" s="48"/>
      <c r="D8" s="17"/>
      <c r="E8" s="18"/>
      <c r="F8" s="48"/>
      <c r="G8" s="17"/>
      <c r="H8" s="18"/>
      <c r="I8" s="48"/>
      <c r="J8" s="17"/>
      <c r="K8" s="18"/>
      <c r="L8" s="17"/>
      <c r="M8" s="19"/>
      <c r="N8" s="20"/>
      <c r="O8" s="22"/>
    </row>
    <row r="9" spans="1:15" s="49" customFormat="1" ht="13.9" x14ac:dyDescent="0.25">
      <c r="A9" s="17"/>
      <c r="B9" s="18"/>
      <c r="C9" s="48"/>
      <c r="D9" s="17"/>
      <c r="E9" s="18"/>
      <c r="F9" s="48"/>
      <c r="G9" s="17"/>
      <c r="H9" s="18"/>
      <c r="I9" s="48"/>
      <c r="J9" s="17"/>
      <c r="K9" s="18"/>
      <c r="L9" s="17"/>
      <c r="M9" s="19"/>
      <c r="N9" s="20"/>
      <c r="O9" s="22"/>
    </row>
    <row r="10" spans="1:15" s="56" customFormat="1" ht="14.45" thickBot="1" x14ac:dyDescent="0.3">
      <c r="A10" s="50"/>
      <c r="B10" s="51"/>
      <c r="C10" s="52"/>
      <c r="D10" s="50"/>
      <c r="E10" s="51"/>
      <c r="F10" s="52"/>
      <c r="G10" s="50"/>
      <c r="H10" s="51"/>
      <c r="I10" s="52"/>
      <c r="J10" s="50"/>
      <c r="K10" s="51"/>
      <c r="L10" s="50"/>
      <c r="M10" s="53"/>
      <c r="N10" s="54"/>
      <c r="O10" s="55"/>
    </row>
    <row r="11" spans="1:15" ht="14.45" thickTop="1" x14ac:dyDescent="0.25">
      <c r="A11" s="57" t="s">
        <v>100</v>
      </c>
      <c r="B11" s="58">
        <f>SUM(B4:B9)</f>
        <v>10</v>
      </c>
      <c r="C11" s="150">
        <f>SUM(C4:C9)</f>
        <v>10</v>
      </c>
      <c r="D11" s="57"/>
      <c r="E11" s="58">
        <f>SUM(E4:E9)</f>
        <v>10</v>
      </c>
      <c r="F11" s="153">
        <f>SUM(F4:F9)</f>
        <v>10</v>
      </c>
      <c r="G11" s="57"/>
      <c r="H11" s="58">
        <f>SUM(H4:H9)</f>
        <v>10</v>
      </c>
      <c r="I11" s="150">
        <f>SUM(I4:I9)</f>
        <v>10</v>
      </c>
      <c r="J11" s="57"/>
      <c r="K11" s="58">
        <f>E11*B13</f>
        <v>3</v>
      </c>
      <c r="L11" s="57">
        <f>H11*B13</f>
        <v>3</v>
      </c>
      <c r="M11" s="60">
        <f>(E11+H11)*B14</f>
        <v>6</v>
      </c>
      <c r="N11" s="61"/>
      <c r="O11" s="59" t="s">
        <v>148</v>
      </c>
    </row>
    <row r="12" spans="1:15" ht="13.9" x14ac:dyDescent="0.25">
      <c r="A12" s="57"/>
      <c r="B12" s="58"/>
      <c r="C12" s="59"/>
      <c r="D12" s="57"/>
      <c r="E12" s="58"/>
      <c r="F12" s="59"/>
      <c r="G12" s="57"/>
      <c r="H12" s="58"/>
      <c r="I12" s="59"/>
      <c r="J12" s="57"/>
      <c r="K12" s="58"/>
      <c r="L12" s="57"/>
      <c r="M12" s="60"/>
      <c r="N12" s="61"/>
      <c r="O12" s="59"/>
    </row>
    <row r="13" spans="1:15" ht="13.9" x14ac:dyDescent="0.25">
      <c r="A13" s="57" t="s">
        <v>37</v>
      </c>
      <c r="B13" s="58">
        <v>0.3</v>
      </c>
      <c r="C13" s="59"/>
      <c r="D13" s="57"/>
      <c r="E13" s="58"/>
      <c r="F13" s="59"/>
      <c r="G13" s="57"/>
      <c r="H13" s="58"/>
      <c r="I13" s="59"/>
      <c r="J13" s="57"/>
      <c r="K13" s="58"/>
      <c r="L13" s="57"/>
      <c r="M13" s="60"/>
      <c r="N13" s="61"/>
      <c r="O13" s="59"/>
    </row>
    <row r="14" spans="1:15" ht="13.9" x14ac:dyDescent="0.25">
      <c r="A14" s="57" t="s">
        <v>98</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
  <sheetViews>
    <sheetView workbookViewId="0">
      <selection activeCell="A13" sqref="A13"/>
    </sheetView>
  </sheetViews>
  <sheetFormatPr defaultColWidth="9.140625" defaultRowHeight="14.25" x14ac:dyDescent="0.2"/>
  <cols>
    <col min="1" max="1" width="82.140625" style="35" customWidth="1"/>
    <col min="2" max="16384" width="9.140625" style="34"/>
  </cols>
  <sheetData>
    <row r="1" spans="1:1" ht="41.45" x14ac:dyDescent="0.25">
      <c r="A1" s="35" t="s">
        <v>109</v>
      </c>
    </row>
  </sheetData>
  <phoneticPr fontId="1"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B4"/>
  <sheetViews>
    <sheetView workbookViewId="0">
      <selection activeCell="E6" sqref="E6"/>
    </sheetView>
  </sheetViews>
  <sheetFormatPr defaultColWidth="9.140625" defaultRowHeight="14.25" x14ac:dyDescent="0.2"/>
  <cols>
    <col min="1" max="1" width="59.28515625" style="34" bestFit="1" customWidth="1"/>
    <col min="2" max="2" width="4.42578125" style="34" bestFit="1" customWidth="1"/>
    <col min="3" max="16384" width="9.140625" style="34"/>
  </cols>
  <sheetData>
    <row r="1" spans="1:2" x14ac:dyDescent="0.25">
      <c r="A1" s="34" t="s">
        <v>61</v>
      </c>
      <c r="B1" s="34">
        <v>2.4</v>
      </c>
    </row>
    <row r="2" spans="1:2" x14ac:dyDescent="0.25">
      <c r="A2" s="34" t="s">
        <v>62</v>
      </c>
      <c r="B2" s="34">
        <v>1.6</v>
      </c>
    </row>
    <row r="3" spans="1:2" x14ac:dyDescent="0.25">
      <c r="A3" s="34" t="s">
        <v>64</v>
      </c>
      <c r="B3" s="34">
        <v>2</v>
      </c>
    </row>
    <row r="4" spans="1:2" x14ac:dyDescent="0.25">
      <c r="A4" s="34" t="s">
        <v>63</v>
      </c>
    </row>
  </sheetData>
  <phoneticPr fontId="1"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Summary</vt:lpstr>
      <vt:lpstr>CEWeb</vt:lpstr>
      <vt:lpstr>ShopWidget</vt:lpstr>
      <vt:lpstr>Saved Items</vt:lpstr>
      <vt:lpstr>Order History</vt:lpstr>
      <vt:lpstr>Saved Carts</vt:lpstr>
      <vt:lpstr>Share Cart</vt:lpstr>
      <vt:lpstr>Active Cart</vt:lpstr>
      <vt:lpstr>Checkout</vt:lpstr>
      <vt:lpstr>Miscellaneous</vt:lpstr>
      <vt:lpstr>Data Conversions</vt:lpstr>
      <vt:lpstr>MyAccount</vt:lpstr>
      <vt:lpstr>Open Questions</vt:lpstr>
      <vt:lpstr>Defs</vt:lpstr>
      <vt:lpstr>Sheet1</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Jim Maloy</cp:lastModifiedBy>
  <cp:lastPrinted>2013-06-10T21:08:18Z</cp:lastPrinted>
  <dcterms:created xsi:type="dcterms:W3CDTF">2013-05-21T12:01:29Z</dcterms:created>
  <dcterms:modified xsi:type="dcterms:W3CDTF">2013-10-10T14:47:29Z</dcterms:modified>
</cp:coreProperties>
</file>