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c r="H36" i="10"/>
  <c r="L36" i="10"/>
  <c r="G10" i="4" s="1"/>
  <c r="I36" i="10"/>
  <c r="E10" i="4" s="1"/>
  <c r="A3" i="19"/>
  <c r="A3" i="11"/>
  <c r="A3" i="18"/>
  <c r="A3" i="10"/>
  <c r="A3" i="5"/>
  <c r="A3" i="6"/>
  <c r="A3" i="9"/>
  <c r="A3" i="8"/>
  <c r="A3" i="7"/>
  <c r="A3" i="16"/>
  <c r="A3" i="20"/>
  <c r="C11" i="20"/>
  <c r="C17" i="4"/>
  <c r="E11" i="20"/>
  <c r="K11" i="20"/>
  <c r="F17" i="4" s="1"/>
  <c r="H11" i="20"/>
  <c r="L11" i="20" s="1"/>
  <c r="G17" i="4" s="1"/>
  <c r="I11" i="20"/>
  <c r="E17" i="4"/>
  <c r="F11" i="20"/>
  <c r="D17" i="4"/>
  <c r="B11" i="20"/>
  <c r="E11" i="19"/>
  <c r="K11" i="19" s="1"/>
  <c r="F11" i="4" s="1"/>
  <c r="H11" i="19"/>
  <c r="L11" i="19"/>
  <c r="G11" i="4" s="1"/>
  <c r="I11" i="19"/>
  <c r="E11" i="4" s="1"/>
  <c r="F11" i="19"/>
  <c r="D11" i="4" s="1"/>
  <c r="C11" i="19"/>
  <c r="C11" i="4" s="1"/>
  <c r="B11" i="19"/>
  <c r="H41" i="16"/>
  <c r="L41" i="16"/>
  <c r="G4" i="4" s="1"/>
  <c r="H11" i="18"/>
  <c r="E12" i="4" s="1"/>
  <c r="C41" i="16"/>
  <c r="C4" i="4" s="1"/>
  <c r="C5" i="4"/>
  <c r="C11" i="18"/>
  <c r="C12" i="4" s="1"/>
  <c r="E41" i="16"/>
  <c r="K41" i="16" s="1"/>
  <c r="F4" i="4" s="1"/>
  <c r="I41" i="16"/>
  <c r="E4" i="4" s="1"/>
  <c r="B41" i="16"/>
  <c r="E11" i="18"/>
  <c r="K11" i="18"/>
  <c r="F12" i="4" s="1"/>
  <c r="I27" i="5"/>
  <c r="E9" i="4" s="1"/>
  <c r="F27" i="5"/>
  <c r="D9" i="4" s="1"/>
  <c r="C27" i="5"/>
  <c r="C9" i="4" s="1"/>
  <c r="F13" i="7"/>
  <c r="D5" i="4"/>
  <c r="C13" i="7"/>
  <c r="I10" i="11"/>
  <c r="E13" i="4" s="1"/>
  <c r="F10" i="11"/>
  <c r="D13" i="4" s="1"/>
  <c r="C10" i="11"/>
  <c r="C13" i="4" s="1"/>
  <c r="I11" i="18"/>
  <c r="F11" i="18"/>
  <c r="D12" i="4" s="1"/>
  <c r="B11" i="18"/>
  <c r="I9" i="9"/>
  <c r="E7" i="4"/>
  <c r="F9" i="9"/>
  <c r="D7" i="4"/>
  <c r="C9" i="9"/>
  <c r="C7" i="4" s="1"/>
  <c r="E9" i="8"/>
  <c r="K9" i="8" s="1"/>
  <c r="F6" i="4" s="1"/>
  <c r="H9" i="8"/>
  <c r="L9" i="8"/>
  <c r="G6" i="4" s="1"/>
  <c r="I9" i="8"/>
  <c r="E6" i="4" s="1"/>
  <c r="F9" i="8"/>
  <c r="D6" i="4" s="1"/>
  <c r="C9" i="8"/>
  <c r="C6" i="4" s="1"/>
  <c r="I13" i="7"/>
  <c r="E5" i="4"/>
  <c r="I13" i="6"/>
  <c r="E8" i="4"/>
  <c r="F13" i="6"/>
  <c r="D8" i="4"/>
  <c r="C13" i="6"/>
  <c r="C8" i="4" s="1"/>
  <c r="E27" i="5"/>
  <c r="K27" i="5" s="1"/>
  <c r="F9" i="4" s="1"/>
  <c r="H27" i="5"/>
  <c r="L27" i="5"/>
  <c r="G9" i="4" s="1"/>
  <c r="H10" i="11"/>
  <c r="L10" i="11" s="1"/>
  <c r="G13" i="4" s="1"/>
  <c r="E10" i="11"/>
  <c r="K10" i="11"/>
  <c r="F13" i="4" s="1"/>
  <c r="B10" i="11"/>
  <c r="E9" i="9"/>
  <c r="K9" i="9"/>
  <c r="F7" i="4" s="1"/>
  <c r="H9" i="9"/>
  <c r="M9" i="9" s="1"/>
  <c r="H7" i="4" s="1"/>
  <c r="B9" i="9"/>
  <c r="B9" i="8"/>
  <c r="B13" i="7"/>
  <c r="H13" i="7"/>
  <c r="L13" i="7" s="1"/>
  <c r="G5" i="4" s="1"/>
  <c r="E13" i="7"/>
  <c r="M13" i="7"/>
  <c r="H5" i="4" s="1"/>
  <c r="K13" i="7"/>
  <c r="F5" i="4" s="1"/>
  <c r="H13" i="6"/>
  <c r="L13" i="6" s="1"/>
  <c r="G8" i="4" s="1"/>
  <c r="E13" i="6"/>
  <c r="B13" i="6"/>
  <c r="B27" i="5"/>
  <c r="L9" i="9"/>
  <c r="G7" i="4" s="1"/>
  <c r="M36" i="10"/>
  <c r="H10" i="4" s="1"/>
  <c r="K13" i="6"/>
  <c r="F8" i="4" s="1"/>
  <c r="M27" i="5"/>
  <c r="H9" i="4" s="1"/>
  <c r="M41" i="16" l="1"/>
  <c r="H4" i="4" s="1"/>
  <c r="E22" i="4"/>
  <c r="E24" i="4" s="1"/>
  <c r="E25" i="4" s="1"/>
  <c r="F22" i="4"/>
  <c r="F24" i="4" s="1"/>
  <c r="C22" i="4"/>
  <c r="C24" i="4" s="1"/>
  <c r="C25" i="4" s="1"/>
  <c r="D22" i="4"/>
  <c r="D24" i="4" s="1"/>
  <c r="D25" i="4" s="1"/>
  <c r="M11" i="20"/>
  <c r="H17" i="4" s="1"/>
  <c r="M10" i="11"/>
  <c r="H13" i="4" s="1"/>
  <c r="M9" i="8"/>
  <c r="H6" i="4" s="1"/>
  <c r="M13" i="6"/>
  <c r="H8" i="4" s="1"/>
  <c r="M11" i="18"/>
  <c r="H12" i="4" s="1"/>
  <c r="L11" i="18"/>
  <c r="G12" i="4" s="1"/>
  <c r="G22" i="4" s="1"/>
  <c r="G24" i="4" s="1"/>
  <c r="M11" i="19"/>
  <c r="H11" i="4" s="1"/>
  <c r="H22" i="4" l="1"/>
  <c r="F25" i="4"/>
  <c r="G25" i="4"/>
</calcChain>
</file>

<file path=xl/sharedStrings.xml><?xml version="1.0" encoding="utf-8"?>
<sst xmlns="http://schemas.openxmlformats.org/spreadsheetml/2006/main" count="669" uniqueCount="283">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</sst>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180" zoomScaleNormal="180" workbookViewId="0">
      <pane xSplit="1" ySplit="2" topLeftCell="B15"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280</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ShopWidget!C41</f>
        <v>12</v>
      </c>
      <c r="D4" s="99">
        <f>ShopWidget!F41</f>
        <v>13</v>
      </c>
      <c r="E4" s="99">
        <f>ShopWidget!I41</f>
        <v>23.5</v>
      </c>
      <c r="F4" s="99">
        <f>ShopWidget!K41</f>
        <v>19.625</v>
      </c>
      <c r="G4" s="99">
        <f>ShopWidget!L41</f>
        <v>12.025</v>
      </c>
      <c r="H4" s="99">
        <f>ShopWidget!M41</f>
        <v>37.979999999999997</v>
      </c>
      <c r="I4" s="23" t="s">
        <v>106</v>
      </c>
    </row>
    <row r="5" spans="1:9" s="33" customFormat="1" x14ac:dyDescent="0.2">
      <c r="A5" s="33" t="s">
        <v>136</v>
      </c>
      <c r="B5" s="24" t="s">
        <v>99</v>
      </c>
      <c r="C5" s="99">
        <f>'Saved Items'!C13</f>
        <v>6</v>
      </c>
      <c r="D5" s="99">
        <f>'Saved Items'!F13</f>
        <v>0</v>
      </c>
      <c r="E5" s="99">
        <f>'Saved Items'!I13</f>
        <v>2.5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13.7</v>
      </c>
      <c r="F9" s="99">
        <f>'Active Cart'!K27</f>
        <v>7.08</v>
      </c>
      <c r="G9" s="99">
        <f>'Active Cart'!L27</f>
        <v>9.15</v>
      </c>
      <c r="H9" s="99">
        <f>'Active Cart'!M27</f>
        <v>16.23</v>
      </c>
      <c r="I9" s="23"/>
    </row>
    <row r="10" spans="1:9" s="33" customFormat="1" x14ac:dyDescent="0.2">
      <c r="A10" s="33" t="s">
        <v>150</v>
      </c>
      <c r="B10" s="24" t="s">
        <v>99</v>
      </c>
      <c r="C10" s="99">
        <f>Checkout!C36</f>
        <v>17.5</v>
      </c>
      <c r="D10" s="99">
        <f>Checkout!F36</f>
        <v>14.3</v>
      </c>
      <c r="E10" s="99">
        <f>Checkout!I36</f>
        <v>21.199999999999996</v>
      </c>
      <c r="F10" s="99">
        <f>Checkout!K36</f>
        <v>10.559999999999999</v>
      </c>
      <c r="G10" s="99">
        <f>Checkout!L36</f>
        <v>9.9</v>
      </c>
      <c r="H10" s="99">
        <f>Checkout!M36</f>
        <v>20.459999999999997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16</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277</v>
      </c>
    </row>
    <row r="21" spans="1:9" s="100" customFormat="1" x14ac:dyDescent="0.2">
      <c r="B21" s="101"/>
      <c r="C21" s="103"/>
      <c r="D21" s="103"/>
      <c r="E21" s="103"/>
      <c r="F21" s="103"/>
      <c r="G21" s="103"/>
      <c r="H21" s="103"/>
      <c r="I21" s="102"/>
    </row>
    <row r="22" spans="1:9" ht="13.9" x14ac:dyDescent="0.25">
      <c r="A22" s="34" t="s">
        <v>18</v>
      </c>
      <c r="C22" s="105">
        <f t="shared" ref="C22:H22" si="0">SUM(C4:C21)</f>
        <v>117.7</v>
      </c>
      <c r="D22" s="105">
        <f t="shared" si="0"/>
        <v>113.60000000000001</v>
      </c>
      <c r="E22" s="105">
        <f t="shared" si="0"/>
        <v>119.1</v>
      </c>
      <c r="F22" s="105">
        <f t="shared" si="0"/>
        <v>64.965000000000003</v>
      </c>
      <c r="G22" s="105">
        <f t="shared" si="0"/>
        <v>55.445000000000007</v>
      </c>
      <c r="H22" s="105">
        <f t="shared" si="0"/>
        <v>119.74</v>
      </c>
    </row>
    <row r="23" spans="1:9" ht="13.9" x14ac:dyDescent="0.25">
      <c r="C23" s="105">
        <v>2</v>
      </c>
      <c r="D23" s="105">
        <v>2.4</v>
      </c>
      <c r="E23" s="105">
        <v>1.6</v>
      </c>
      <c r="F23" s="105">
        <v>2.4</v>
      </c>
      <c r="G23" s="105">
        <v>1.6</v>
      </c>
      <c r="H23" s="106" t="s">
        <v>66</v>
      </c>
    </row>
    <row r="24" spans="1:9" ht="13.9" x14ac:dyDescent="0.25">
      <c r="A24" s="34" t="s">
        <v>17</v>
      </c>
      <c r="C24" s="105">
        <f>(((C22/C23)+0.49)/5)</f>
        <v>11.868</v>
      </c>
      <c r="D24" s="105">
        <f>(((D22/D23)+0.49)/5)</f>
        <v>9.5646666666666675</v>
      </c>
      <c r="E24" s="105">
        <f>(((E22/E23)+0.49)/5)</f>
        <v>14.985499999999996</v>
      </c>
      <c r="F24" s="105">
        <f>(((F22/F23)+0.49)/5)</f>
        <v>5.5117500000000001</v>
      </c>
      <c r="G24" s="105">
        <f>(((G22/G23)+0.49)/5)</f>
        <v>7.0286250000000008</v>
      </c>
      <c r="H24" s="107" t="s">
        <v>67</v>
      </c>
    </row>
    <row r="25" spans="1:9" ht="13.9" x14ac:dyDescent="0.25">
      <c r="A25" s="34" t="s">
        <v>19</v>
      </c>
      <c r="C25" s="108">
        <f ca="1">TODAY()+(C24*7)</f>
        <v>41661.076000000001</v>
      </c>
      <c r="D25" s="108">
        <f ca="1">TODAY()+(D24*7)</f>
        <v>41644.952666666664</v>
      </c>
      <c r="E25" s="108">
        <f ca="1">TODAY()+(E24*7)</f>
        <v>41682.898500000003</v>
      </c>
      <c r="F25" s="108">
        <f ca="1">D25+(F24*7)</f>
        <v>41683.534916666664</v>
      </c>
      <c r="G25" s="108">
        <f ca="1">E25+(G24*7)</f>
        <v>41732.098875000003</v>
      </c>
      <c r="H25" s="109" t="s">
        <v>65</v>
      </c>
    </row>
    <row r="27" spans="1:9" ht="13.9" x14ac:dyDescent="0.25">
      <c r="A27" s="34" t="s">
        <v>120</v>
      </c>
      <c r="C27" s="108">
        <v>41661</v>
      </c>
      <c r="D27" s="108">
        <v>41644</v>
      </c>
      <c r="E27" s="108">
        <v>41682</v>
      </c>
      <c r="F27" s="108">
        <v>41683</v>
      </c>
      <c r="G27" s="108">
        <v>41732</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workbookViewId="0">
      <selection activeCell="F9" sqref="F9"/>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10.24.13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276</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281</v>
      </c>
    </row>
    <row r="8" spans="1:15" s="22" customFormat="1" ht="15" x14ac:dyDescent="0.25">
      <c r="A8" s="208" t="s">
        <v>267</v>
      </c>
      <c r="B8" s="18">
        <v>3</v>
      </c>
      <c r="C8" s="48">
        <v>3</v>
      </c>
      <c r="D8" s="17"/>
      <c r="E8" s="18">
        <v>4</v>
      </c>
      <c r="F8" s="48">
        <v>0</v>
      </c>
      <c r="G8" s="17"/>
      <c r="H8" s="18">
        <v>6</v>
      </c>
      <c r="I8" s="48">
        <v>6</v>
      </c>
      <c r="J8" s="17"/>
      <c r="K8" s="18"/>
      <c r="L8" s="17"/>
      <c r="M8" s="21"/>
      <c r="N8" s="20"/>
      <c r="O8" s="34" t="s">
        <v>279</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16</v>
      </c>
      <c r="H11" s="25">
        <f>SUM(H4:H10)</f>
        <v>9</v>
      </c>
      <c r="I11" s="167">
        <f>SUM(I4:I10)</f>
        <v>9</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10.24.13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16" zoomScaleNormal="100" workbookViewId="0">
      <selection activeCell="B44" sqref="B44"/>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10.24.13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3.9" x14ac:dyDescent="0.25">
      <c r="A34" s="17" t="s">
        <v>193</v>
      </c>
      <c r="C34" s="48"/>
      <c r="D34" s="123"/>
      <c r="F34" s="48"/>
      <c r="G34" s="123"/>
      <c r="H34" s="22">
        <v>3</v>
      </c>
      <c r="I34" s="48">
        <v>1</v>
      </c>
      <c r="J34" s="123"/>
      <c r="L34" s="17"/>
      <c r="M34" s="17"/>
      <c r="N34" s="20"/>
      <c r="O34" s="131"/>
    </row>
    <row r="35" spans="1:15" s="22" customFormat="1" ht="13.9"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3.9" x14ac:dyDescent="0.25">
      <c r="A36" s="193" t="s">
        <v>264</v>
      </c>
      <c r="C36" s="168"/>
      <c r="D36" s="195"/>
      <c r="E36" s="194">
        <v>1</v>
      </c>
      <c r="F36" s="168">
        <v>0</v>
      </c>
      <c r="G36" s="195"/>
      <c r="I36" s="168"/>
      <c r="J36" s="195"/>
      <c r="L36" s="193"/>
      <c r="M36" s="193"/>
      <c r="N36" s="196"/>
      <c r="O36" s="197" t="s">
        <v>265</v>
      </c>
    </row>
    <row r="37" spans="1:15" s="194" customFormat="1" ht="13.9" x14ac:dyDescent="0.25">
      <c r="A37" s="193" t="s">
        <v>257</v>
      </c>
      <c r="B37" s="194">
        <v>0</v>
      </c>
      <c r="C37" s="168">
        <v>0</v>
      </c>
      <c r="D37" s="195" t="s">
        <v>274</v>
      </c>
      <c r="E37" s="194">
        <v>0</v>
      </c>
      <c r="F37" s="168">
        <v>0</v>
      </c>
      <c r="G37" s="195" t="s">
        <v>274</v>
      </c>
      <c r="H37" s="194">
        <v>0</v>
      </c>
      <c r="I37" s="168">
        <v>0</v>
      </c>
      <c r="J37" s="195" t="s">
        <v>274</v>
      </c>
      <c r="L37" s="193"/>
      <c r="M37" s="193"/>
      <c r="N37" s="196"/>
      <c r="O37" s="197" t="s">
        <v>275</v>
      </c>
    </row>
    <row r="38" spans="1:15" s="194" customFormat="1" ht="13.9"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ht="13.9" x14ac:dyDescent="0.25">
      <c r="A39" s="199" t="s">
        <v>262</v>
      </c>
      <c r="B39" s="200">
        <v>2</v>
      </c>
      <c r="C39" s="201">
        <v>2</v>
      </c>
      <c r="D39" s="203"/>
      <c r="E39" s="200">
        <v>3</v>
      </c>
      <c r="F39" s="201">
        <v>3</v>
      </c>
      <c r="G39" s="203"/>
      <c r="H39" s="200">
        <v>12</v>
      </c>
      <c r="I39" s="201">
        <v>12</v>
      </c>
      <c r="J39" s="203"/>
      <c r="L39" s="199"/>
      <c r="M39" s="199"/>
      <c r="N39" s="204"/>
      <c r="O39" s="205" t="s">
        <v>263</v>
      </c>
    </row>
    <row r="40" spans="1:15" ht="14.45" thickBot="1" x14ac:dyDescent="0.3">
      <c r="A40" s="57" t="s">
        <v>268</v>
      </c>
      <c r="C40" s="150"/>
      <c r="F40" s="150"/>
      <c r="I40" s="150"/>
    </row>
    <row r="41" spans="1:15" s="144" customFormat="1" ht="14.4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19.625</v>
      </c>
      <c r="L41" s="143">
        <f>H41*B43</f>
        <v>12.025</v>
      </c>
      <c r="M41" s="143">
        <f>(E41+H41)*B44</f>
        <v>37.979999999999997</v>
      </c>
      <c r="N41" s="145"/>
      <c r="O41" s="94" t="s">
        <v>148</v>
      </c>
    </row>
    <row r="43" spans="1:15" ht="13.9" x14ac:dyDescent="0.25">
      <c r="A43" s="57" t="s">
        <v>37</v>
      </c>
      <c r="B43" s="59">
        <v>0.25</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D41" sqref="D41"/>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10.24.13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2.5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2.5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10.24.13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10.24.13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A25" sqref="A2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10.24.13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t="s">
        <v>183</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13.7</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zoomScale="90" zoomScaleNormal="90" workbookViewId="0">
      <selection activeCell="A30" sqref="A30"/>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10.24.13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0</v>
      </c>
      <c r="C6" s="48">
        <v>0</v>
      </c>
      <c r="D6" s="17"/>
      <c r="E6" s="18">
        <v>0</v>
      </c>
      <c r="F6" s="48">
        <v>0</v>
      </c>
      <c r="G6" s="17"/>
      <c r="H6" s="18">
        <v>0</v>
      </c>
      <c r="I6" s="48">
        <v>0</v>
      </c>
      <c r="J6" s="17"/>
      <c r="K6" s="18"/>
      <c r="L6" s="17"/>
      <c r="M6" s="19"/>
      <c r="N6" s="20"/>
      <c r="O6" s="21" t="s">
        <v>282</v>
      </c>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5</v>
      </c>
      <c r="G8" s="17"/>
      <c r="H8" s="18">
        <v>3</v>
      </c>
      <c r="I8" s="48">
        <v>3</v>
      </c>
      <c r="J8" s="17"/>
      <c r="K8" s="18"/>
      <c r="L8" s="17"/>
      <c r="M8" s="19"/>
      <c r="N8" s="20" t="s">
        <v>147</v>
      </c>
      <c r="O8" s="21" t="s">
        <v>278</v>
      </c>
    </row>
    <row r="9" spans="1:15" s="22" customFormat="1" x14ac:dyDescent="0.25">
      <c r="A9" s="17" t="s">
        <v>21</v>
      </c>
      <c r="B9" s="18">
        <v>8</v>
      </c>
      <c r="C9" s="48">
        <v>8</v>
      </c>
      <c r="D9" s="17"/>
      <c r="E9" s="18">
        <v>5</v>
      </c>
      <c r="F9" s="48">
        <v>3</v>
      </c>
      <c r="G9" s="17"/>
      <c r="H9" s="18">
        <v>5</v>
      </c>
      <c r="I9" s="48">
        <v>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29.25" x14ac:dyDescent="0.25">
      <c r="A12" s="17" t="s">
        <v>272</v>
      </c>
      <c r="B12" s="18"/>
      <c r="C12" s="48"/>
      <c r="D12" s="17"/>
      <c r="E12" s="18">
        <v>4</v>
      </c>
      <c r="F12" s="48">
        <v>2</v>
      </c>
      <c r="G12" s="17" t="s">
        <v>183</v>
      </c>
      <c r="H12" s="18"/>
      <c r="I12" s="48"/>
      <c r="J12" s="17"/>
      <c r="K12" s="18"/>
      <c r="L12" s="17"/>
      <c r="M12" s="21"/>
      <c r="N12" s="19"/>
      <c r="O12" s="67" t="s">
        <v>273</v>
      </c>
    </row>
    <row r="13" spans="1:15" s="22" customFormat="1" x14ac:dyDescent="0.25">
      <c r="A13" s="17" t="s">
        <v>230</v>
      </c>
      <c r="B13" s="18"/>
      <c r="C13" s="48"/>
      <c r="D13" s="17"/>
      <c r="E13" s="18"/>
      <c r="F13" s="48"/>
      <c r="G13" s="17"/>
      <c r="H13" s="18">
        <v>3</v>
      </c>
      <c r="I13" s="48">
        <v>3</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1.5</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21.5</v>
      </c>
      <c r="C36" s="150">
        <f>SUM(C4:C35)</f>
        <v>17.5</v>
      </c>
      <c r="E36" s="58">
        <f>SUM(E4:E35)</f>
        <v>35.199999999999996</v>
      </c>
      <c r="F36" s="150">
        <f>SUM(F4:F35)</f>
        <v>14.3</v>
      </c>
      <c r="H36" s="58">
        <f>SUM(H4:H35)</f>
        <v>33</v>
      </c>
      <c r="I36" s="150">
        <f>SUM(I4:I35)</f>
        <v>21.199999999999996</v>
      </c>
      <c r="K36" s="58">
        <f>E36*B38</f>
        <v>10.559999999999999</v>
      </c>
      <c r="L36" s="57">
        <f>H36*B38</f>
        <v>9.9</v>
      </c>
      <c r="M36" s="60">
        <f>(E36+H36)*B39</f>
        <v>20.459999999999997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Susan Parker</cp:lastModifiedBy>
  <cp:lastPrinted>2013-06-10T21:08:18Z</cp:lastPrinted>
  <dcterms:created xsi:type="dcterms:W3CDTF">2013-05-21T12:01:29Z</dcterms:created>
  <dcterms:modified xsi:type="dcterms:W3CDTF">2013-10-31T18:09:57Z</dcterms:modified>
</cp:coreProperties>
</file>