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45621"/>
</workbook>
</file>

<file path=xl/calcChain.xml><?xml version="1.0" encoding="utf-8"?>
<calcChain xmlns="http://schemas.openxmlformats.org/spreadsheetml/2006/main">
  <c r="E43" i="16" l="1"/>
  <c r="K43" i="16"/>
  <c r="H43" i="16"/>
  <c r="L43" i="16" s="1"/>
  <c r="F13" i="16"/>
  <c r="F43" i="16"/>
  <c r="D4" i="4"/>
  <c r="B36" i="10"/>
  <c r="C36" i="10"/>
  <c r="C10" i="4"/>
  <c r="E36" i="10"/>
  <c r="K36" i="10" s="1"/>
  <c r="F10" i="4" s="1"/>
  <c r="F36" i="10"/>
  <c r="D10" i="4"/>
  <c r="H36" i="10"/>
  <c r="L36" i="10"/>
  <c r="G10" i="4" s="1"/>
  <c r="I36" i="10"/>
  <c r="E10" i="4" s="1"/>
  <c r="A3" i="19"/>
  <c r="A3" i="11"/>
  <c r="A3" i="18"/>
  <c r="A3" i="10"/>
  <c r="A3" i="5"/>
  <c r="A3" i="6"/>
  <c r="A3" i="9"/>
  <c r="A3" i="8"/>
  <c r="A3" i="7"/>
  <c r="A3" i="16"/>
  <c r="A3" i="20"/>
  <c r="C11" i="20"/>
  <c r="C17" i="4"/>
  <c r="E11" i="20"/>
  <c r="K11" i="20" s="1"/>
  <c r="F17" i="4" s="1"/>
  <c r="H11" i="20"/>
  <c r="L11" i="20" s="1"/>
  <c r="G17" i="4" s="1"/>
  <c r="I11" i="20"/>
  <c r="E17" i="4"/>
  <c r="F11" i="20"/>
  <c r="D17" i="4" s="1"/>
  <c r="B11" i="20"/>
  <c r="E11" i="19"/>
  <c r="K11" i="19" s="1"/>
  <c r="F11" i="4" s="1"/>
  <c r="H11" i="19"/>
  <c r="L11" i="19"/>
  <c r="G11" i="4" s="1"/>
  <c r="I11" i="19"/>
  <c r="E11" i="4"/>
  <c r="F11" i="19"/>
  <c r="D11" i="4" s="1"/>
  <c r="C11" i="19"/>
  <c r="C11" i="4"/>
  <c r="B11" i="19"/>
  <c r="H11" i="18"/>
  <c r="E12" i="4"/>
  <c r="C43" i="16"/>
  <c r="C4" i="4" s="1"/>
  <c r="C9" i="4"/>
  <c r="C11" i="18"/>
  <c r="C12" i="4"/>
  <c r="I43" i="16"/>
  <c r="E4" i="4"/>
  <c r="B43" i="16"/>
  <c r="E11" i="18"/>
  <c r="K11" i="18"/>
  <c r="F12" i="4"/>
  <c r="I27" i="5"/>
  <c r="E9" i="4" s="1"/>
  <c r="F27" i="5"/>
  <c r="D9" i="4"/>
  <c r="C27" i="5"/>
  <c r="F13" i="7"/>
  <c r="D5" i="4"/>
  <c r="C13" i="7"/>
  <c r="C5" i="4" s="1"/>
  <c r="I10" i="11"/>
  <c r="E13" i="4" s="1"/>
  <c r="F10" i="11"/>
  <c r="D13" i="4"/>
  <c r="C10" i="11"/>
  <c r="C13" i="4" s="1"/>
  <c r="I11" i="18"/>
  <c r="F11" i="18"/>
  <c r="D12" i="4" s="1"/>
  <c r="B11" i="18"/>
  <c r="I9" i="9"/>
  <c r="E7" i="4"/>
  <c r="F9" i="9"/>
  <c r="D7" i="4" s="1"/>
  <c r="C9" i="9"/>
  <c r="C7" i="4"/>
  <c r="E9" i="8"/>
  <c r="K9" i="8" s="1"/>
  <c r="F6" i="4" s="1"/>
  <c r="H9" i="8"/>
  <c r="L9" i="8" s="1"/>
  <c r="G6" i="4" s="1"/>
  <c r="I9" i="8"/>
  <c r="E6" i="4"/>
  <c r="F9" i="8"/>
  <c r="D6" i="4" s="1"/>
  <c r="D22" i="4" s="1"/>
  <c r="D24" i="4" s="1"/>
  <c r="D25" i="4" s="1"/>
  <c r="C9" i="8"/>
  <c r="C6" i="4"/>
  <c r="I13" i="7"/>
  <c r="E5" i="4" s="1"/>
  <c r="I13" i="6"/>
  <c r="E8" i="4"/>
  <c r="F13" i="6"/>
  <c r="D8" i="4" s="1"/>
  <c r="C13" i="6"/>
  <c r="C8" i="4" s="1"/>
  <c r="E27" i="5"/>
  <c r="K27" i="5" s="1"/>
  <c r="F9" i="4" s="1"/>
  <c r="H27" i="5"/>
  <c r="L27" i="5"/>
  <c r="G9" i="4" s="1"/>
  <c r="H10" i="11"/>
  <c r="L10" i="11"/>
  <c r="G13" i="4" s="1"/>
  <c r="E10" i="11"/>
  <c r="M10" i="11" s="1"/>
  <c r="H13" i="4" s="1"/>
  <c r="K10" i="11"/>
  <c r="F13" i="4"/>
  <c r="B10" i="11"/>
  <c r="E9" i="9"/>
  <c r="K9" i="9"/>
  <c r="F7" i="4"/>
  <c r="H9" i="9"/>
  <c r="M9" i="9" s="1"/>
  <c r="H7" i="4" s="1"/>
  <c r="B9" i="9"/>
  <c r="B9" i="8"/>
  <c r="B13" i="7"/>
  <c r="H13" i="7"/>
  <c r="L13" i="7"/>
  <c r="G5" i="4" s="1"/>
  <c r="E13" i="7"/>
  <c r="M13" i="7"/>
  <c r="H5" i="4"/>
  <c r="H13" i="6"/>
  <c r="L13" i="6" s="1"/>
  <c r="G8" i="4" s="1"/>
  <c r="E13" i="6"/>
  <c r="K13" i="6" s="1"/>
  <c r="F8" i="4" s="1"/>
  <c r="B13" i="6"/>
  <c r="B27" i="5"/>
  <c r="M43" i="16"/>
  <c r="H4" i="4" s="1"/>
  <c r="F5" i="4"/>
  <c r="M11" i="18"/>
  <c r="H12" i="4" s="1"/>
  <c r="M36" i="10"/>
  <c r="H10" i="4" s="1"/>
  <c r="K13" i="7"/>
  <c r="L9" i="9"/>
  <c r="G7" i="4" s="1"/>
  <c r="G12" i="4"/>
  <c r="L11" i="18"/>
  <c r="C22" i="4" l="1"/>
  <c r="C24" i="4" s="1"/>
  <c r="C25" i="4" s="1"/>
  <c r="G22" i="4"/>
  <c r="G24" i="4" s="1"/>
  <c r="E22" i="4"/>
  <c r="E24" i="4" s="1"/>
  <c r="E25" i="4" s="1"/>
  <c r="G25" i="4" s="1"/>
  <c r="F22" i="4"/>
  <c r="F24" i="4" s="1"/>
  <c r="F25" i="4" s="1"/>
  <c r="M11" i="19"/>
  <c r="H11" i="4" s="1"/>
  <c r="M13" i="6"/>
  <c r="H8" i="4" s="1"/>
  <c r="M11" i="20"/>
  <c r="H17" i="4" s="1"/>
  <c r="M9" i="8"/>
  <c r="H6" i="4" s="1"/>
  <c r="H22" i="4" s="1"/>
  <c r="M27" i="5"/>
  <c r="H9" i="4" s="1"/>
</calcChain>
</file>

<file path=xl/sharedStrings.xml><?xml version="1.0" encoding="utf-8"?>
<sst xmlns="http://schemas.openxmlformats.org/spreadsheetml/2006/main" count="787" uniqueCount="370">
  <si>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</si>
  <si>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</si>
  <si>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</si>
  <si>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</si>
  <si>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</si>
  <si>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</si>
  <si>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</si>
  <si>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</si>
  <si>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</si>
  <si>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</si>
  <si>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</si>
  <si>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</si>
  <si>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</si>
  <si>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</si>
  <si>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</si>
  <si>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</si>
  <si>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</si>
  <si>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</si>
  <si>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</si>
  <si>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</si>
  <si>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</si>
  <si>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</si>
  <si>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</si>
  <si>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</si>
  <si>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</si>
  <si>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</si>
  <si>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</si>
  <si>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</si>
  <si>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</si>
  <si>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</si>
  <si>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</si>
  <si>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</si>
  <si>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</si>
  <si>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</si>
  <si>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</si>
  <si>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</si>
  <si>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</si>
  <si>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</si>
  <si>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</si>
  <si>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</si>
  <si>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</si>
  <si>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</si>
  <si>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</si>
  <si>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</si>
  <si>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</si>
  <si>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</si>
  <si>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</si>
  <si>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</si>
  <si>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</si>
  <si>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</si>
  <si>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</si>
  <si>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</si>
  <si>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</si>
  <si>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</si>
  <si>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</si>
  <si>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</si>
  <si>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</si>
  <si>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</si>
  <si>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</si>
  <si>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</si>
  <si>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</si>
  <si>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</si>
  <si>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</si>
  <si>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</si>
  <si>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</si>
  <si>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</si>
  <si>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</si>
  <si>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</si>
  <si>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</si>
  <si>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</si>
  <si>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</si>
  <si>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</si>
  <si>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</si>
  <si>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</si>
  <si>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</si>
  <si>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</si>
  <si>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</si>
  <si>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</si>
  <si>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</si>
  <si>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</si>
  <si>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</si>
  <si>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</si>
  <si>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</si>
  <si>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</si>
  <si>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</si>
  <si>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</si>
  <si>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</si>
  <si>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</si>
  <si>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</si>
  <si>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</si>
  <si>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</si>
  <si>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</si>
  <si>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</si>
  <si>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</si>
  <si>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</si>
  <si>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</si>
  <si>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</si>
  <si>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</si>
  <si>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</si>
  <si>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</si>
  <si>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</si>
  <si>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</si>
  <si>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</si>
  <si>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</si>
  <si>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</si>
  <si>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</si>
  <si>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</si>
  <si>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</si>
  <si>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</si>
  <si>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</si>
  <si>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</si>
  <si>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</si>
  <si>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</si>
  <si>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</si>
  <si>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</si>
  <si>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</si>
  <si>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</si>
  <si>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</si>
  <si>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</si>
  <si>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</si>
  <si>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</si>
  <si>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</si>
  <si>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</si>
  <si>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</si>
  <si>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</si>
  <si>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</si>
  <si>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</si>
  <si>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</si>
  <si>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</si>
  <si>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</si>
  <si>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</si>
  <si>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</si>
  <si>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</si>
  <si>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</si>
  <si>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</si>
  <si>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</si>
  <si>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</si>
  <si>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</si>
  <si>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</si>
  <si>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</si>
  <si>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</si>
  <si>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</si>
  <si>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</si>
  <si>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</si>
  <si>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</si>
  <si>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</si>
  <si>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</si>
  <si>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</si>
  <si>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</si>
  <si>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</si>
  <si>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</si>
  <si>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</si>
  <si>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</si>
  <si>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</si>
  <si>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</si>
  <si>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</si>
  <si>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</si>
  <si>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</si>
  <si>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</si>
  <si>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</si>
  <si>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</si>
  <si>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</si>
  <si>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</si>
  <si>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</si>
  <si>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</si>
  <si>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</si>
  <si>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</si>
  <si>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</si>
  <si>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</si>
  <si>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</si>
  <si>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</si>
  <si>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</si>
  <si>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</si>
  <si>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</si>
  <si>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</si>
  <si>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</si>
  <si>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</si>
  <si>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</si>
  <si>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</si>
  <si>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</si>
  <si>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</si>
  <si>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</si>
  <si>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</si>
  <si>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</si>
  <si>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</si>
  <si>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</si>
  <si>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</si>
  <si>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</si>
  <si>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</si>
  <si>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</si>
  <si>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</si>
  <si>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</si>
  <si>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</si>
  <si>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</si>
  <si>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</si>
  <si>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</si>
  <si>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</si>
  <si>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</si>
  <si>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</si>
  <si>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</si>
  <si>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</si>
  <si>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</si>
  <si>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</si>
  <si>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</si>
  <si>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</si>
  <si>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</si>
  <si>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</si>
  <si>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</si>
  <si>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</si>
  <si>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</si>
  <si>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</si>
  <si>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</si>
  <si>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</si>
  <si>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</si>
  <si>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</si>
  <si>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</si>
  <si>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</si>
  <si>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</si>
  <si>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</si>
  <si>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</si>
  <si>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</si>
  <si>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</si>
  <si>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</si>
  <si>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</si>
  <si>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</si>
  <si>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</si>
  <si>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</si>
  <si>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</si>
  <si>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</si>
  <si>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</si>
  <si>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</si>
  <si>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</si>
  <si>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</si>
  <si>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</si>
  <si>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</si>
  <si>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</si>
  <si>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</si>
  <si>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</si>
  <si>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</si>
  <si>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</si>
  <si>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</si>
  <si>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</si>
  <si>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</si>
  <si>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</si>
  <si>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</si>
  <si>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</si>
  <si>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</si>
  <si>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</si>
  <si>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</si>
  <si>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</si>
  <si>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</si>
  <si>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</si>
  <si>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</si>
  <si>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</si>
  <si>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</si>
  <si>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</si>
  <si>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</si>
  <si>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</si>
  <si>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</si>
  <si>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</si>
  <si>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</si>
  <si>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</si>
  <si>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</si>
  <si>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</si>
  <si>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</si>
  <si>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</si>
  <si>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</si>
  <si>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</si>
  <si>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</si>
  <si>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</si>
  <si>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</si>
  <si>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</si>
  <si>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</si>
  <si>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</si>
  <si>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</si>
  <si>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</si>
  <si>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</si>
  <si>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</si>
  <si>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</si>
  <si>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</si>
  <si>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</si>
  <si>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</si>
  <si>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</si>
  <si>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</si>
  <si>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</si>
  <si>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</si>
  <si>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</si>
  <si>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</si>
  <si>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</si>
  <si>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</si>
  <si>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</si>
  <si>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</si>
  <si>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Changes for Rolls, Rolls Cradle packed, Rolls Boxed</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</si>
  <si>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</si>
  <si>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</si>
  <si>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</si>
  <si>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</si>
  <si>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</si>
  <si>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</si>
  <si>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</si>
  <si>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</si>
  <si>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</si>
  <si>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</si>
  <si>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</si>
  <si>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</si>
  <si>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Bundling</t>
  </si>
  <si>
    <t>Order Creation - Labeling</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</si>
  <si>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</si>
  <si>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</si>
  <si>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</si>
  <si>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</si>
  <si>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</si>
  <si>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</si>
  <si>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</si>
  <si>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Checkout - remaining validations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</si>
  <si>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</si>
  <si>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</si>
  <si>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</si>
  <si>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</si>
  <si>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</si>
  <si>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</si>
  <si>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</si>
  <si>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</si>
  <si>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</si>
  <si>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</si>
  <si>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</si>
  <si>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</si>
  <si>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</si>
  <si>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</si>
  <si>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</si>
  <si>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</si>
  <si>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</si>
  <si>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</si>
  <si>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</si>
  <si>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</si>
  <si>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</si>
  <si>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</si>
  <si>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</si>
  <si>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</si>
  <si>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</si>
  <si>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</si>
  <si>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</si>
  <si>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</si>
  <si>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</si>
  <si>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</si>
  <si>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</si>
  <si>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</si>
  <si>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</si>
  <si>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</si>
  <si>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</si>
  <si>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</si>
  <si>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</si>
  <si>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</si>
  <si>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</si>
  <si>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</si>
  <si>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</si>
  <si>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</si>
  <si>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</si>
  <si>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</si>
  <si>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</si>
  <si>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</si>
  <si>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</si>
  <si>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</si>
  <si>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</si>
  <si>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Checkout - if c/e, bypass Giving page</t>
  </si>
  <si>
    <t>Checkout - Payment, Giving, Addresses (validations/update cart)</t>
  </si>
  <si>
    <t>Default and Validate Zip Code based on Active Cart.</t>
  </si>
  <si>
    <t>Add MOD items to Cart</t>
  </si>
  <si>
    <t>Detecting WHS descrepancy for CPU MOD items.</t>
  </si>
  <si>
    <t>Enter YMAC Rules for ALL categories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</si>
</sst>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6">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13" fillId="0" borderId="0" xfId="0"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I29" sqref="I29"/>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279</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ShopWidget!C43</f>
        <v>12</v>
      </c>
      <c r="D4" s="99">
        <f>ShopWidget!F43</f>
        <v>13.5</v>
      </c>
      <c r="E4" s="99">
        <f>ShopWidget!I43</f>
        <v>24</v>
      </c>
      <c r="F4" s="99">
        <v>17.489999999999998</v>
      </c>
      <c r="G4" s="33">
        <v>8.6020000000000003</v>
      </c>
      <c r="H4" s="99">
        <f>ShopWidget!M43</f>
        <v>35.58</v>
      </c>
      <c r="I4" s="23" t="s">
        <v>106</v>
      </c>
    </row>
    <row r="5" spans="1:9" s="33" customFormat="1" x14ac:dyDescent="0.2">
      <c r="A5" s="33" t="s">
        <v>136</v>
      </c>
      <c r="B5" s="24" t="s">
        <v>99</v>
      </c>
      <c r="C5" s="99">
        <f>'Saved Items'!C13</f>
        <v>6</v>
      </c>
      <c r="D5" s="99">
        <f>'Saved Items'!F13</f>
        <v>0</v>
      </c>
      <c r="E5" s="99">
        <f>'Saved Items'!I13</f>
        <v>0.5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99"/>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12.2</v>
      </c>
      <c r="F9" s="99">
        <f>'Active Cart'!K27</f>
        <v>7.08</v>
      </c>
      <c r="G9" s="99">
        <f>'Active Cart'!L27</f>
        <v>9.15</v>
      </c>
      <c r="H9" s="99">
        <f>'Active Cart'!M27</f>
        <v>16.23</v>
      </c>
      <c r="I9" s="23"/>
    </row>
    <row r="10" spans="1:9" s="33" customFormat="1" x14ac:dyDescent="0.2">
      <c r="A10" s="33" t="s">
        <v>150</v>
      </c>
      <c r="B10" s="24" t="s">
        <v>99</v>
      </c>
      <c r="C10" s="99">
        <f>Checkout!C36</f>
        <v>17.5</v>
      </c>
      <c r="D10" s="99">
        <f>Checkout!F36</f>
        <v>14.3</v>
      </c>
      <c r="E10" s="99">
        <f>Checkout!I36</f>
        <v>16.700000000000003</v>
      </c>
      <c r="F10" s="99">
        <f>Checkout!K36</f>
        <v>10.559999999999999</v>
      </c>
      <c r="G10" s="99">
        <f>Checkout!L36</f>
        <v>9.9</v>
      </c>
      <c r="H10" s="99">
        <f>Checkout!M36</f>
        <v>20.459999999999997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16</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9</v>
      </c>
      <c r="D13" s="99">
        <f>'Data Conversions'!F10</f>
        <v>8</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276</v>
      </c>
    </row>
    <row r="21" spans="1:9" s="100" customFormat="1" x14ac:dyDescent="0.2">
      <c r="B21" s="101"/>
      <c r="C21" s="103"/>
      <c r="D21" s="103"/>
      <c r="E21" s="103"/>
      <c r="F21" s="103"/>
      <c r="G21" s="103"/>
      <c r="H21" s="103"/>
      <c r="I21" s="102"/>
    </row>
    <row r="22" spans="1:9" x14ac:dyDescent="0.2">
      <c r="A22" s="34" t="s">
        <v>18</v>
      </c>
      <c r="C22" s="105">
        <f t="shared" ref="C22:H22" si="0">SUM(C4:C21)</f>
        <v>116.7</v>
      </c>
      <c r="D22" s="105">
        <f t="shared" si="0"/>
        <v>112.10000000000001</v>
      </c>
      <c r="E22" s="105">
        <f t="shared" si="0"/>
        <v>111.6</v>
      </c>
      <c r="F22" s="105">
        <f>SUM(F4:F21)</f>
        <v>62.83</v>
      </c>
      <c r="G22" s="105">
        <f t="shared" si="0"/>
        <v>52.022000000000006</v>
      </c>
      <c r="H22" s="105">
        <f t="shared" si="0"/>
        <v>117.34</v>
      </c>
    </row>
    <row r="23" spans="1:9" x14ac:dyDescent="0.2">
      <c r="C23" s="105">
        <v>2</v>
      </c>
      <c r="D23" s="105">
        <v>2.4</v>
      </c>
      <c r="E23" s="105">
        <v>1.6</v>
      </c>
      <c r="F23" s="105">
        <v>2.4</v>
      </c>
      <c r="G23" s="105">
        <v>1.6</v>
      </c>
      <c r="H23" s="106" t="s">
        <v>66</v>
      </c>
    </row>
    <row r="24" spans="1:9" x14ac:dyDescent="0.2">
      <c r="A24" s="34" t="s">
        <v>17</v>
      </c>
      <c r="C24" s="105">
        <f>(((C22/C23)+0.49)/5)</f>
        <v>11.768000000000001</v>
      </c>
      <c r="D24" s="105">
        <f>(((D22/D23)+0.49)/5)</f>
        <v>9.4396666666666675</v>
      </c>
      <c r="E24" s="105">
        <f>(((E22/E23)+0.49)/5)</f>
        <v>14.047999999999996</v>
      </c>
      <c r="F24" s="105">
        <f>(((F22/F23)+0.49)/5)</f>
        <v>5.3338333333333328</v>
      </c>
      <c r="G24" s="105">
        <f>(((G22/G23)+0.49)/5)</f>
        <v>6.6007500000000006</v>
      </c>
      <c r="H24" s="107" t="s">
        <v>67</v>
      </c>
    </row>
    <row r="25" spans="1:9" x14ac:dyDescent="0.2">
      <c r="A25" s="34" t="s">
        <v>19</v>
      </c>
      <c r="C25" s="108">
        <f ca="1">TODAY()+(C24*7)</f>
        <v>41685.375999999997</v>
      </c>
      <c r="D25" s="108">
        <f ca="1">TODAY()+(D24*7)</f>
        <v>41669.077666666664</v>
      </c>
      <c r="E25" s="108">
        <f ca="1">TODAY()+(E24*7)</f>
        <v>41701.336000000003</v>
      </c>
      <c r="F25" s="108">
        <f ca="1">D25+(F24*7)</f>
        <v>41706.414499999999</v>
      </c>
      <c r="G25" s="108">
        <f ca="1">E25+(G24*7)</f>
        <v>41747.541250000002</v>
      </c>
      <c r="H25" s="109" t="s">
        <v>65</v>
      </c>
    </row>
    <row r="27" spans="1:9" x14ac:dyDescent="0.2">
      <c r="A27" s="34" t="s">
        <v>120</v>
      </c>
      <c r="C27" s="108">
        <v>41674</v>
      </c>
      <c r="D27" s="108">
        <v>41660</v>
      </c>
      <c r="E27" s="108">
        <v>41692</v>
      </c>
      <c r="F27" s="108">
        <v>41697</v>
      </c>
      <c r="G27" s="108">
        <v>41738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A9" sqref="A9"/>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3" t="s">
        <v>5</v>
      </c>
      <c r="C1" s="214"/>
      <c r="D1" s="215"/>
      <c r="E1" s="213" t="s">
        <v>6</v>
      </c>
      <c r="F1" s="214"/>
      <c r="G1" s="215"/>
      <c r="H1" s="213" t="s">
        <v>7</v>
      </c>
      <c r="I1" s="214"/>
      <c r="J1" s="215"/>
      <c r="K1" s="213" t="s">
        <v>96</v>
      </c>
      <c r="L1" s="215"/>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275</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280</v>
      </c>
    </row>
    <row r="8" spans="1:15" s="22" customFormat="1" ht="15" x14ac:dyDescent="0.25">
      <c r="A8" s="208" t="s">
        <v>267</v>
      </c>
      <c r="B8" s="18">
        <v>3</v>
      </c>
      <c r="C8" s="48">
        <v>3</v>
      </c>
      <c r="D8" s="17"/>
      <c r="E8" s="18">
        <v>4</v>
      </c>
      <c r="F8" s="48">
        <v>0</v>
      </c>
      <c r="G8" s="17"/>
      <c r="H8" s="18">
        <v>6</v>
      </c>
      <c r="I8" s="48">
        <v>0.5</v>
      </c>
      <c r="J8" s="17"/>
      <c r="K8" s="18"/>
      <c r="L8" s="17"/>
      <c r="M8" s="21"/>
      <c r="N8" s="20"/>
      <c r="O8" s="34" t="s">
        <v>278</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10" t="s">
        <v>5</v>
      </c>
      <c r="C1" s="211"/>
      <c r="D1" s="212"/>
      <c r="E1" s="210" t="s">
        <v>6</v>
      </c>
      <c r="F1" s="211"/>
      <c r="G1" s="212"/>
      <c r="H1" s="210" t="s">
        <v>7</v>
      </c>
      <c r="I1" s="211"/>
      <c r="J1" s="212"/>
      <c r="K1" s="210" t="s">
        <v>96</v>
      </c>
      <c r="L1" s="212"/>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tabSelected="1" topLeftCell="A42" workbookViewId="0">
      <selection activeCell="A72" sqref="A72"/>
    </sheetView>
  </sheetViews>
  <sheetFormatPr defaultRowHeight="15" x14ac:dyDescent="0.25"/>
  <cols>
    <col min="1" max="1" width="108.28515625" customWidth="1"/>
    <col min="2" max="2" width="8.85546875" bestFit="1" customWidth="1"/>
    <col min="3" max="3" width="12" bestFit="1" customWidth="1"/>
    <col min="4" max="4" width="6.42578125" bestFit="1" customWidth="1"/>
  </cols>
  <sheetData>
    <row r="1" spans="1:4" s="209" customFormat="1" x14ac:dyDescent="0.25">
      <c r="A1" s="209" t="s">
        <v>286</v>
      </c>
      <c r="B1" s="209" t="s">
        <v>287</v>
      </c>
      <c r="C1" s="209" t="s">
        <v>288</v>
      </c>
      <c r="D1" s="209" t="s">
        <v>88</v>
      </c>
    </row>
    <row r="2" spans="1:4" x14ac:dyDescent="0.25">
      <c r="A2" t="s">
        <v>289</v>
      </c>
      <c r="D2">
        <v>0</v>
      </c>
    </row>
    <row r="3" spans="1:4" x14ac:dyDescent="0.25">
      <c r="A3" t="s">
        <v>290</v>
      </c>
      <c r="B3" t="s">
        <v>291</v>
      </c>
      <c r="D3">
        <v>0</v>
      </c>
    </row>
    <row r="4" spans="1:4" x14ac:dyDescent="0.25">
      <c r="A4" t="s">
        <v>294</v>
      </c>
      <c r="D4">
        <v>0</v>
      </c>
    </row>
    <row r="5" spans="1:4" x14ac:dyDescent="0.25">
      <c r="A5" t="s">
        <v>300</v>
      </c>
      <c r="D5">
        <v>0</v>
      </c>
    </row>
    <row r="6" spans="1:4" x14ac:dyDescent="0.25">
      <c r="A6" t="s">
        <v>303</v>
      </c>
      <c r="B6" t="s">
        <v>298</v>
      </c>
      <c r="D6">
        <v>0</v>
      </c>
    </row>
    <row r="7" spans="1:4" x14ac:dyDescent="0.25">
      <c r="A7" t="s">
        <v>304</v>
      </c>
      <c r="B7" t="s">
        <v>298</v>
      </c>
      <c r="D7">
        <v>0</v>
      </c>
    </row>
    <row r="8" spans="1:4" x14ac:dyDescent="0.25">
      <c r="A8" t="s">
        <v>312</v>
      </c>
      <c r="D8">
        <v>0</v>
      </c>
    </row>
    <row r="9" spans="1:4" x14ac:dyDescent="0.25">
      <c r="A9" t="s">
        <v>313</v>
      </c>
      <c r="D9">
        <v>0</v>
      </c>
    </row>
    <row r="10" spans="1:4" x14ac:dyDescent="0.25">
      <c r="A10" t="s">
        <v>330</v>
      </c>
      <c r="D10">
        <v>0</v>
      </c>
    </row>
    <row r="11" spans="1:4" x14ac:dyDescent="0.25">
      <c r="A11" t="s">
        <v>331</v>
      </c>
      <c r="D11">
        <v>0</v>
      </c>
    </row>
    <row r="12" spans="1:4" x14ac:dyDescent="0.25">
      <c r="A12" t="s">
        <v>332</v>
      </c>
      <c r="D12">
        <v>0</v>
      </c>
    </row>
    <row r="13" spans="1:4" x14ac:dyDescent="0.25">
      <c r="A13" t="s">
        <v>333</v>
      </c>
      <c r="D13">
        <v>0</v>
      </c>
    </row>
    <row r="14" spans="1:4" x14ac:dyDescent="0.25">
      <c r="A14" t="s">
        <v>335</v>
      </c>
      <c r="D14">
        <v>0</v>
      </c>
    </row>
    <row r="15" spans="1:4" x14ac:dyDescent="0.25">
      <c r="A15" t="s">
        <v>336</v>
      </c>
      <c r="D15">
        <v>0</v>
      </c>
    </row>
    <row r="16" spans="1:4" x14ac:dyDescent="0.25">
      <c r="A16" t="s">
        <v>339</v>
      </c>
      <c r="D16">
        <v>0</v>
      </c>
    </row>
    <row r="17" spans="1:4" x14ac:dyDescent="0.25">
      <c r="A17" t="s">
        <v>346</v>
      </c>
      <c r="D17">
        <v>0</v>
      </c>
    </row>
    <row r="18" spans="1:4" x14ac:dyDescent="0.25">
      <c r="A18" t="s">
        <v>354</v>
      </c>
      <c r="D18">
        <v>0</v>
      </c>
    </row>
    <row r="19" spans="1:4" x14ac:dyDescent="0.25">
      <c r="A19" t="s">
        <v>292</v>
      </c>
      <c r="D19">
        <v>1</v>
      </c>
    </row>
    <row r="20" spans="1:4" x14ac:dyDescent="0.25">
      <c r="A20" t="s">
        <v>295</v>
      </c>
      <c r="D20">
        <v>1</v>
      </c>
    </row>
    <row r="21" spans="1:4" x14ac:dyDescent="0.25">
      <c r="A21" t="s">
        <v>296</v>
      </c>
      <c r="B21" t="s">
        <v>291</v>
      </c>
      <c r="D21">
        <v>1</v>
      </c>
    </row>
    <row r="22" spans="1:4" x14ac:dyDescent="0.25">
      <c r="A22" t="s">
        <v>301</v>
      </c>
      <c r="B22" t="s">
        <v>291</v>
      </c>
      <c r="D22">
        <v>1</v>
      </c>
    </row>
    <row r="23" spans="1:4" x14ac:dyDescent="0.25">
      <c r="A23" t="s">
        <v>302</v>
      </c>
      <c r="B23" t="s">
        <v>291</v>
      </c>
      <c r="D23">
        <v>1</v>
      </c>
    </row>
    <row r="24" spans="1:4" x14ac:dyDescent="0.25">
      <c r="A24" t="s">
        <v>305</v>
      </c>
      <c r="D24">
        <v>1</v>
      </c>
    </row>
    <row r="25" spans="1:4" x14ac:dyDescent="0.25">
      <c r="A25" t="s">
        <v>306</v>
      </c>
      <c r="B25" t="s">
        <v>291</v>
      </c>
      <c r="D25">
        <v>1</v>
      </c>
    </row>
    <row r="26" spans="1:4" x14ac:dyDescent="0.25">
      <c r="A26" t="s">
        <v>365</v>
      </c>
      <c r="B26" t="s">
        <v>298</v>
      </c>
      <c r="C26" t="s">
        <v>310</v>
      </c>
      <c r="D26">
        <v>2</v>
      </c>
    </row>
    <row r="27" spans="1:4" x14ac:dyDescent="0.25">
      <c r="A27" t="s">
        <v>307</v>
      </c>
      <c r="D27">
        <v>1</v>
      </c>
    </row>
    <row r="28" spans="1:4" x14ac:dyDescent="0.25">
      <c r="A28" t="s">
        <v>308</v>
      </c>
      <c r="B28" t="s">
        <v>298</v>
      </c>
      <c r="D28">
        <v>1</v>
      </c>
    </row>
    <row r="29" spans="1:4" x14ac:dyDescent="0.25">
      <c r="A29" t="s">
        <v>364</v>
      </c>
      <c r="D29">
        <v>1</v>
      </c>
    </row>
    <row r="30" spans="1:4" x14ac:dyDescent="0.25">
      <c r="A30" t="s">
        <v>314</v>
      </c>
      <c r="B30" t="s">
        <v>298</v>
      </c>
      <c r="D30">
        <v>1</v>
      </c>
    </row>
    <row r="31" spans="1:4" x14ac:dyDescent="0.25">
      <c r="A31" t="s">
        <v>316</v>
      </c>
      <c r="B31" t="s">
        <v>298</v>
      </c>
      <c r="D31">
        <v>1</v>
      </c>
    </row>
    <row r="32" spans="1:4" x14ac:dyDescent="0.25">
      <c r="A32" t="s">
        <v>317</v>
      </c>
      <c r="B32" t="s">
        <v>298</v>
      </c>
      <c r="D32">
        <v>1</v>
      </c>
    </row>
    <row r="33" spans="1:4" x14ac:dyDescent="0.25">
      <c r="A33" t="s">
        <v>323</v>
      </c>
      <c r="B33" t="s">
        <v>291</v>
      </c>
      <c r="D33">
        <v>1</v>
      </c>
    </row>
    <row r="34" spans="1:4" x14ac:dyDescent="0.25">
      <c r="A34" t="s">
        <v>324</v>
      </c>
      <c r="B34" t="s">
        <v>291</v>
      </c>
      <c r="D34">
        <v>1</v>
      </c>
    </row>
    <row r="35" spans="1:4" x14ac:dyDescent="0.25">
      <c r="A35" t="s">
        <v>325</v>
      </c>
      <c r="B35" t="s">
        <v>291</v>
      </c>
      <c r="D35">
        <v>1</v>
      </c>
    </row>
    <row r="36" spans="1:4" x14ac:dyDescent="0.25">
      <c r="A36" t="s">
        <v>326</v>
      </c>
      <c r="B36" t="s">
        <v>291</v>
      </c>
      <c r="D36">
        <v>1</v>
      </c>
    </row>
    <row r="37" spans="1:4" x14ac:dyDescent="0.25">
      <c r="A37" t="s">
        <v>327</v>
      </c>
      <c r="D37">
        <v>1</v>
      </c>
    </row>
    <row r="38" spans="1:4" x14ac:dyDescent="0.25">
      <c r="A38" t="s">
        <v>329</v>
      </c>
      <c r="D38">
        <v>1</v>
      </c>
    </row>
    <row r="39" spans="1:4" x14ac:dyDescent="0.25">
      <c r="A39" t="s">
        <v>334</v>
      </c>
      <c r="D39">
        <v>1</v>
      </c>
    </row>
    <row r="40" spans="1:4" x14ac:dyDescent="0.25">
      <c r="A40" t="s">
        <v>337</v>
      </c>
      <c r="D40">
        <v>1</v>
      </c>
    </row>
    <row r="41" spans="1:4" x14ac:dyDescent="0.25">
      <c r="A41" t="s">
        <v>338</v>
      </c>
      <c r="D41">
        <v>1</v>
      </c>
    </row>
    <row r="42" spans="1:4" x14ac:dyDescent="0.25">
      <c r="A42" t="s">
        <v>340</v>
      </c>
      <c r="D42">
        <v>1</v>
      </c>
    </row>
    <row r="43" spans="1:4" x14ac:dyDescent="0.25">
      <c r="A43" t="s">
        <v>341</v>
      </c>
      <c r="D43">
        <v>1</v>
      </c>
    </row>
    <row r="44" spans="1:4" x14ac:dyDescent="0.25">
      <c r="A44" t="s">
        <v>342</v>
      </c>
      <c r="D44">
        <v>1</v>
      </c>
    </row>
    <row r="45" spans="1:4" x14ac:dyDescent="0.25">
      <c r="A45" t="s">
        <v>343</v>
      </c>
      <c r="D45">
        <v>1</v>
      </c>
    </row>
    <row r="46" spans="1:4" x14ac:dyDescent="0.25">
      <c r="A46" t="s">
        <v>344</v>
      </c>
      <c r="D46">
        <v>1</v>
      </c>
    </row>
    <row r="47" spans="1:4" x14ac:dyDescent="0.25">
      <c r="A47" t="s">
        <v>345</v>
      </c>
      <c r="D47">
        <v>1</v>
      </c>
    </row>
    <row r="48" spans="1:4" x14ac:dyDescent="0.25">
      <c r="A48" t="s">
        <v>347</v>
      </c>
      <c r="D48">
        <v>1</v>
      </c>
    </row>
    <row r="49" spans="1:4" x14ac:dyDescent="0.25">
      <c r="A49" t="s">
        <v>351</v>
      </c>
      <c r="D49">
        <v>1</v>
      </c>
    </row>
    <row r="50" spans="1:4" x14ac:dyDescent="0.25">
      <c r="A50" t="s">
        <v>352</v>
      </c>
      <c r="D50">
        <v>1</v>
      </c>
    </row>
    <row r="51" spans="1:4" x14ac:dyDescent="0.25">
      <c r="A51" t="s">
        <v>353</v>
      </c>
      <c r="D51">
        <v>1</v>
      </c>
    </row>
    <row r="52" spans="1:4" x14ac:dyDescent="0.25">
      <c r="A52" t="s">
        <v>355</v>
      </c>
      <c r="D52">
        <v>1</v>
      </c>
    </row>
    <row r="53" spans="1:4" x14ac:dyDescent="0.25">
      <c r="A53" t="s">
        <v>356</v>
      </c>
      <c r="D53">
        <v>1</v>
      </c>
    </row>
    <row r="54" spans="1:4" x14ac:dyDescent="0.25">
      <c r="A54" t="s">
        <v>297</v>
      </c>
      <c r="B54" t="s">
        <v>298</v>
      </c>
      <c r="C54" t="s">
        <v>299</v>
      </c>
      <c r="D54">
        <v>2</v>
      </c>
    </row>
    <row r="55" spans="1:4" x14ac:dyDescent="0.25">
      <c r="A55" t="s">
        <v>309</v>
      </c>
      <c r="B55" t="s">
        <v>298</v>
      </c>
      <c r="C55" t="s">
        <v>310</v>
      </c>
      <c r="D55">
        <v>2</v>
      </c>
    </row>
    <row r="56" spans="1:4" x14ac:dyDescent="0.25">
      <c r="A56" t="s">
        <v>315</v>
      </c>
      <c r="B56" t="s">
        <v>298</v>
      </c>
      <c r="C56" t="s">
        <v>310</v>
      </c>
      <c r="D56">
        <v>2</v>
      </c>
    </row>
    <row r="57" spans="1:4" x14ac:dyDescent="0.25">
      <c r="A57" t="s">
        <v>318</v>
      </c>
      <c r="B57" t="s">
        <v>298</v>
      </c>
      <c r="C57" t="s">
        <v>310</v>
      </c>
      <c r="D57">
        <v>2</v>
      </c>
    </row>
    <row r="58" spans="1:4" x14ac:dyDescent="0.25">
      <c r="A58" t="s">
        <v>319</v>
      </c>
      <c r="B58" t="s">
        <v>291</v>
      </c>
      <c r="C58" t="s">
        <v>320</v>
      </c>
      <c r="D58">
        <v>2</v>
      </c>
    </row>
    <row r="59" spans="1:4" x14ac:dyDescent="0.25">
      <c r="A59" t="s">
        <v>321</v>
      </c>
      <c r="B59" t="s">
        <v>291</v>
      </c>
      <c r="C59" t="s">
        <v>322</v>
      </c>
      <c r="D59">
        <v>2</v>
      </c>
    </row>
    <row r="60" spans="1:4" x14ac:dyDescent="0.25">
      <c r="A60" t="s">
        <v>328</v>
      </c>
      <c r="D60">
        <v>3</v>
      </c>
    </row>
    <row r="61" spans="1:4" x14ac:dyDescent="0.25">
      <c r="A61" t="s">
        <v>293</v>
      </c>
      <c r="D61">
        <v>5</v>
      </c>
    </row>
    <row r="62" spans="1:4" x14ac:dyDescent="0.25">
      <c r="A62" t="s">
        <v>311</v>
      </c>
      <c r="B62" t="s">
        <v>298</v>
      </c>
      <c r="D62">
        <v>5</v>
      </c>
    </row>
    <row r="63" spans="1:4" x14ac:dyDescent="0.25">
      <c r="A63" t="s">
        <v>348</v>
      </c>
      <c r="D63">
        <v>5</v>
      </c>
    </row>
    <row r="64" spans="1:4" x14ac:dyDescent="0.25">
      <c r="A64" t="s">
        <v>349</v>
      </c>
      <c r="D64">
        <v>5</v>
      </c>
    </row>
    <row r="65" spans="1:4" x14ac:dyDescent="0.25">
      <c r="A65" t="s">
        <v>350</v>
      </c>
      <c r="D65">
        <v>5</v>
      </c>
    </row>
    <row r="66" spans="1:4" x14ac:dyDescent="0.25">
      <c r="A66" t="s">
        <v>357</v>
      </c>
      <c r="D66">
        <v>5</v>
      </c>
    </row>
    <row r="67" spans="1:4" x14ac:dyDescent="0.25">
      <c r="A67" t="s">
        <v>358</v>
      </c>
      <c r="D67">
        <v>5</v>
      </c>
    </row>
    <row r="68" spans="1:4" x14ac:dyDescent="0.25">
      <c r="A68" t="s">
        <v>366</v>
      </c>
      <c r="D68">
        <v>0</v>
      </c>
    </row>
    <row r="69" spans="1:4" x14ac:dyDescent="0.25">
      <c r="A69" t="s">
        <v>367</v>
      </c>
      <c r="B69" t="s">
        <v>291</v>
      </c>
      <c r="C69" t="s">
        <v>322</v>
      </c>
      <c r="D69">
        <v>1</v>
      </c>
    </row>
    <row r="70" spans="1:4" x14ac:dyDescent="0.25">
      <c r="A70" t="s">
        <v>368</v>
      </c>
      <c r="B70" t="s">
        <v>291</v>
      </c>
      <c r="D70">
        <v>0</v>
      </c>
    </row>
    <row r="71" spans="1:4" x14ac:dyDescent="0.25">
      <c r="A71" t="s">
        <v>369</v>
      </c>
      <c r="B71" t="s">
        <v>291</v>
      </c>
      <c r="D71">
        <v>1</v>
      </c>
    </row>
    <row r="79" spans="1:4" x14ac:dyDescent="0.25">
      <c r="A79" t="s">
        <v>359</v>
      </c>
    </row>
    <row r="80" spans="1:4" x14ac:dyDescent="0.25">
      <c r="A80" t="s">
        <v>360</v>
      </c>
    </row>
    <row r="81" spans="1:1" x14ac:dyDescent="0.25">
      <c r="A81" t="s">
        <v>361</v>
      </c>
    </row>
    <row r="82" spans="1:1" x14ac:dyDescent="0.25">
      <c r="A82" t="s">
        <v>362</v>
      </c>
    </row>
    <row r="83" spans="1:1" x14ac:dyDescent="0.25">
      <c r="A83" t="s">
        <v>363</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8" sqref="A8"/>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6"/>
  <sheetViews>
    <sheetView topLeftCell="A13" zoomScaleNormal="100" workbookViewId="0">
      <selection activeCell="A28" sqref="A28:IV28"/>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1" t="s">
        <v>5</v>
      </c>
      <c r="C1" s="211"/>
      <c r="D1" s="211"/>
      <c r="E1" s="211" t="s">
        <v>6</v>
      </c>
      <c r="F1" s="211"/>
      <c r="G1" s="211"/>
      <c r="H1" s="211" t="s">
        <v>7</v>
      </c>
      <c r="I1" s="211"/>
      <c r="J1" s="211"/>
      <c r="K1" s="211" t="s">
        <v>96</v>
      </c>
      <c r="L1" s="211"/>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-F136</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0.5</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273</v>
      </c>
      <c r="E37" s="194">
        <v>0</v>
      </c>
      <c r="F37" s="168">
        <v>0</v>
      </c>
      <c r="G37" s="195" t="s">
        <v>273</v>
      </c>
      <c r="H37" s="194">
        <v>0</v>
      </c>
      <c r="I37" s="168">
        <v>0</v>
      </c>
      <c r="J37" s="195" t="s">
        <v>273</v>
      </c>
      <c r="L37" s="193"/>
      <c r="M37" s="193"/>
      <c r="N37" s="196"/>
      <c r="O37" s="197" t="s">
        <v>274</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194" customFormat="1" ht="15" x14ac:dyDescent="0.25">
      <c r="A39" s="193" t="s">
        <v>283</v>
      </c>
      <c r="C39" s="168"/>
      <c r="D39" s="195"/>
      <c r="E39" s="194">
        <v>1</v>
      </c>
      <c r="F39" s="168">
        <v>0.5</v>
      </c>
      <c r="G39" s="195" t="s">
        <v>105</v>
      </c>
      <c r="I39" s="168"/>
      <c r="J39" s="195"/>
      <c r="L39" s="193"/>
      <c r="M39" s="193"/>
      <c r="N39" s="196"/>
      <c r="O39" s="197" t="s">
        <v>284</v>
      </c>
    </row>
    <row r="40" spans="1:15" s="194" customFormat="1" ht="15" x14ac:dyDescent="0.25">
      <c r="A40" s="193" t="s">
        <v>285</v>
      </c>
      <c r="C40" s="168"/>
      <c r="D40" s="195"/>
      <c r="F40" s="168"/>
      <c r="G40" s="195"/>
      <c r="H40" s="194">
        <v>1</v>
      </c>
      <c r="I40" s="168">
        <v>0</v>
      </c>
      <c r="J40" s="195" t="s">
        <v>127</v>
      </c>
      <c r="L40" s="193"/>
      <c r="M40" s="193"/>
      <c r="N40" s="196"/>
      <c r="O40" s="197"/>
    </row>
    <row r="41" spans="1:15" s="200" customFormat="1" ht="15" x14ac:dyDescent="0.25">
      <c r="A41" s="199" t="s">
        <v>262</v>
      </c>
      <c r="B41" s="200">
        <v>2</v>
      </c>
      <c r="C41" s="201">
        <v>2</v>
      </c>
      <c r="D41" s="203"/>
      <c r="E41" s="200">
        <v>3</v>
      </c>
      <c r="F41" s="201">
        <v>3</v>
      </c>
      <c r="G41" s="203"/>
      <c r="H41" s="200">
        <v>12</v>
      </c>
      <c r="I41" s="201">
        <v>12</v>
      </c>
      <c r="J41" s="203"/>
      <c r="L41" s="199"/>
      <c r="M41" s="199"/>
      <c r="N41" s="204"/>
      <c r="O41" s="205" t="s">
        <v>263</v>
      </c>
    </row>
    <row r="42" spans="1:15" ht="15.75" thickBot="1" x14ac:dyDescent="0.3">
      <c r="A42" s="57" t="s">
        <v>268</v>
      </c>
      <c r="C42" s="150"/>
      <c r="F42" s="150"/>
      <c r="H42" s="59">
        <v>-10</v>
      </c>
      <c r="I42" s="150"/>
    </row>
    <row r="43" spans="1:15" s="144" customFormat="1" ht="15.75" thickTop="1" x14ac:dyDescent="0.25">
      <c r="A43" s="143" t="s">
        <v>100</v>
      </c>
      <c r="B43" s="144">
        <f>SUM(B4:B41)</f>
        <v>35.700000000000003</v>
      </c>
      <c r="C43" s="155">
        <f>SUM(C4:C41)</f>
        <v>12</v>
      </c>
      <c r="D43" s="143"/>
      <c r="E43" s="144">
        <f>SUM(E4:E42)</f>
        <v>79.5</v>
      </c>
      <c r="F43" s="155">
        <f>SUM(F4:F41)</f>
        <v>13.5</v>
      </c>
      <c r="G43" s="143"/>
      <c r="H43" s="144">
        <f>SUM(H4:H42)</f>
        <v>39.1</v>
      </c>
      <c r="I43" s="155">
        <f>SUM(I4:I41)</f>
        <v>24</v>
      </c>
      <c r="J43" s="143"/>
      <c r="K43" s="144">
        <f>E43*B45</f>
        <v>17.489999999999998</v>
      </c>
      <c r="L43" s="143">
        <f>H43*B45</f>
        <v>8.6020000000000003</v>
      </c>
      <c r="M43" s="143">
        <f>(E43+H43)*B46</f>
        <v>35.58</v>
      </c>
      <c r="N43" s="145"/>
      <c r="O43" s="94" t="s">
        <v>148</v>
      </c>
    </row>
    <row r="45" spans="1:15" x14ac:dyDescent="0.2">
      <c r="A45" s="57" t="s">
        <v>37</v>
      </c>
      <c r="B45" s="59">
        <v>0.22</v>
      </c>
    </row>
    <row r="46" spans="1:15" x14ac:dyDescent="0.2">
      <c r="A46" s="57" t="s">
        <v>98</v>
      </c>
      <c r="B4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I5" sqref="I5"/>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1" t="s">
        <v>5</v>
      </c>
      <c r="C1" s="211"/>
      <c r="D1" s="211"/>
      <c r="E1" s="211" t="s">
        <v>6</v>
      </c>
      <c r="F1" s="211"/>
      <c r="G1" s="212"/>
      <c r="H1" s="211" t="s">
        <v>7</v>
      </c>
      <c r="I1" s="211"/>
      <c r="J1" s="212"/>
      <c r="K1" s="211" t="s">
        <v>96</v>
      </c>
      <c r="L1" s="212"/>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0.5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21" sqref="F21"/>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t="s">
        <v>183</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1.5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7" zoomScale="90" zoomScaleNormal="90" workbookViewId="0">
      <selection activeCell="F10" sqref="F10"/>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10" t="s">
        <v>5</v>
      </c>
      <c r="C1" s="211"/>
      <c r="D1" s="212"/>
      <c r="E1" s="210" t="s">
        <v>6</v>
      </c>
      <c r="F1" s="211"/>
      <c r="G1" s="212"/>
      <c r="H1" s="210" t="s">
        <v>7</v>
      </c>
      <c r="I1" s="211"/>
      <c r="J1" s="212"/>
      <c r="K1" s="210" t="s">
        <v>96</v>
      </c>
      <c r="L1" s="212"/>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10.24.13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0</v>
      </c>
      <c r="C6" s="48">
        <v>0</v>
      </c>
      <c r="D6" s="17"/>
      <c r="E6" s="18">
        <v>0</v>
      </c>
      <c r="F6" s="48">
        <v>0</v>
      </c>
      <c r="G6" s="17"/>
      <c r="H6" s="18">
        <v>0</v>
      </c>
      <c r="I6" s="48">
        <v>0</v>
      </c>
      <c r="J6" s="17"/>
      <c r="K6" s="18"/>
      <c r="L6" s="17"/>
      <c r="M6" s="19"/>
      <c r="N6" s="20"/>
      <c r="O6" s="21" t="s">
        <v>281</v>
      </c>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5</v>
      </c>
      <c r="G8" s="17"/>
      <c r="H8" s="18">
        <v>3</v>
      </c>
      <c r="I8" s="48">
        <v>3</v>
      </c>
      <c r="J8" s="17"/>
      <c r="K8" s="18"/>
      <c r="L8" s="17"/>
      <c r="M8" s="19"/>
      <c r="N8" s="20" t="s">
        <v>147</v>
      </c>
      <c r="O8" s="21" t="s">
        <v>277</v>
      </c>
    </row>
    <row r="9" spans="1:15" s="22" customFormat="1" x14ac:dyDescent="0.25">
      <c r="A9" s="17" t="s">
        <v>21</v>
      </c>
      <c r="B9" s="18">
        <v>8</v>
      </c>
      <c r="C9" s="48">
        <v>8</v>
      </c>
      <c r="D9" s="17"/>
      <c r="E9" s="18">
        <v>5</v>
      </c>
      <c r="F9" s="48">
        <v>3</v>
      </c>
      <c r="G9" s="17"/>
      <c r="H9" s="18">
        <v>5</v>
      </c>
      <c r="I9" s="48">
        <v>2.5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43.5" x14ac:dyDescent="0.25">
      <c r="A12" s="17" t="s">
        <v>272</v>
      </c>
      <c r="B12" s="18"/>
      <c r="C12" s="48"/>
      <c r="D12" s="17"/>
      <c r="E12" s="18">
        <v>4</v>
      </c>
      <c r="F12" s="48">
        <v>2</v>
      </c>
      <c r="G12" s="17" t="s">
        <v>183</v>
      </c>
      <c r="H12" s="18"/>
      <c r="I12" s="48"/>
      <c r="J12" s="17"/>
      <c r="K12" s="18"/>
      <c r="L12" s="17"/>
      <c r="M12" s="21"/>
      <c r="N12" s="19"/>
      <c r="O12" s="67" t="s">
        <v>282</v>
      </c>
    </row>
    <row r="13" spans="1:15" s="22" customFormat="1" x14ac:dyDescent="0.25">
      <c r="A13" s="17" t="s">
        <v>230</v>
      </c>
      <c r="B13" s="18"/>
      <c r="C13" s="48"/>
      <c r="D13" s="17"/>
      <c r="E13" s="18"/>
      <c r="F13" s="48"/>
      <c r="G13" s="17"/>
      <c r="H13" s="18">
        <v>3</v>
      </c>
      <c r="I13" s="48">
        <v>1</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1.5</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 Piette</cp:lastModifiedBy>
  <cp:lastPrinted>2013-06-10T21:08:18Z</cp:lastPrinted>
  <dcterms:created xsi:type="dcterms:W3CDTF">2013-05-21T12:01:29Z</dcterms:created>
  <dcterms:modified xsi:type="dcterms:W3CDTF">2013-11-25T14:24:05Z</dcterms:modified>
</cp:coreProperties>
</file>