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2"/>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Miscellaneous" sheetId="18" r:id="rId10"/>
    <sheet name="Data Conversions" sheetId="11" r:id="rId11"/>
    <sheet name="MyAccount" sheetId="19" r:id="rId12"/>
    <sheet name="Open Questions" sheetId="17" r:id="rId13"/>
    <sheet name="Defs" sheetId="12" r:id="rId14"/>
    <sheet name="ToDo" sheetId="21" r:id="rId15"/>
  </sheets>
  <calcPr calcId="114210"/>
</workbook>
</file>

<file path=xl/calcChain.xml><?xml version="1.0" encoding="utf-8"?>
<calcChain xmlns="http://schemas.openxmlformats.org/spreadsheetml/2006/main">
  <c r="E43" i="16"/>
  <c r="K43"/>
  <c r="H43"/>
  <c r="L43"/>
  <c r="F13"/>
  <c r="F43"/>
  <c r="D4" i="4"/>
  <c r="B36" i="10"/>
  <c r="C36"/>
  <c r="C10" i="4"/>
  <c r="E36" i="10"/>
  <c r="K36"/>
  <c r="F10" i="4"/>
  <c r="F36" i="10"/>
  <c r="D10" i="4"/>
  <c r="H36" i="10"/>
  <c r="L36"/>
  <c r="G10" i="4"/>
  <c r="I36" i="10"/>
  <c r="E10" i="4"/>
  <c r="A3" i="19"/>
  <c r="A3" i="11"/>
  <c r="A3" i="18"/>
  <c r="A3" i="10"/>
  <c r="A3" i="5"/>
  <c r="A3" i="6"/>
  <c r="A3" i="9"/>
  <c r="A3" i="8"/>
  <c r="A3" i="7"/>
  <c r="A3" i="16"/>
  <c r="A3" i="20"/>
  <c r="C11"/>
  <c r="C17" i="4"/>
  <c r="E11" i="20"/>
  <c r="K11"/>
  <c r="F17" i="4"/>
  <c r="H11" i="20"/>
  <c r="L11"/>
  <c r="G17" i="4"/>
  <c r="I11" i="20"/>
  <c r="E17" i="4"/>
  <c r="F11" i="20"/>
  <c r="D17" i="4"/>
  <c r="B11" i="20"/>
  <c r="E11" i="19"/>
  <c r="K11"/>
  <c r="F11" i="4"/>
  <c r="H11" i="19"/>
  <c r="L11"/>
  <c r="G11" i="4"/>
  <c r="I11" i="19"/>
  <c r="E11" i="4"/>
  <c r="F11" i="19"/>
  <c r="D11" i="4"/>
  <c r="C11" i="19"/>
  <c r="C11" i="4"/>
  <c r="B11" i="19"/>
  <c r="H11" i="18"/>
  <c r="E12" i="4"/>
  <c r="C43" i="16"/>
  <c r="C4" i="4"/>
  <c r="C9"/>
  <c r="C11" i="18"/>
  <c r="C12" i="4"/>
  <c r="I43" i="16"/>
  <c r="E4" i="4"/>
  <c r="B43" i="16"/>
  <c r="E11" i="18"/>
  <c r="K11"/>
  <c r="F12" i="4"/>
  <c r="I27" i="5"/>
  <c r="E9" i="4"/>
  <c r="F27" i="5"/>
  <c r="D9" i="4"/>
  <c r="C27" i="5"/>
  <c r="F13" i="7"/>
  <c r="D5" i="4"/>
  <c r="C13" i="7"/>
  <c r="C5" i="4"/>
  <c r="I10" i="11"/>
  <c r="E13" i="4"/>
  <c r="F10" i="11"/>
  <c r="D13" i="4"/>
  <c r="C10" i="11"/>
  <c r="C13" i="4"/>
  <c r="I11" i="18"/>
  <c r="F11"/>
  <c r="D12" i="4"/>
  <c r="B11" i="18"/>
  <c r="I9" i="9"/>
  <c r="E7" i="4"/>
  <c r="F9" i="9"/>
  <c r="D7" i="4"/>
  <c r="C9" i="9"/>
  <c r="C7" i="4"/>
  <c r="E9" i="8"/>
  <c r="K9"/>
  <c r="F6" i="4"/>
  <c r="H9" i="8"/>
  <c r="L9"/>
  <c r="G6" i="4"/>
  <c r="I9" i="8"/>
  <c r="E6" i="4"/>
  <c r="F9" i="8"/>
  <c r="D6" i="4"/>
  <c r="D8"/>
  <c r="D22"/>
  <c r="D24"/>
  <c r="D25"/>
  <c r="C9" i="8"/>
  <c r="C6" i="4"/>
  <c r="I13" i="7"/>
  <c r="E5" i="4"/>
  <c r="I13" i="6"/>
  <c r="E8" i="4"/>
  <c r="F13" i="6"/>
  <c r="C13"/>
  <c r="C8" i="4"/>
  <c r="E27" i="5"/>
  <c r="K27"/>
  <c r="F9" i="4"/>
  <c r="H27" i="5"/>
  <c r="L27"/>
  <c r="G9" i="4"/>
  <c r="H10" i="11"/>
  <c r="L10"/>
  <c r="G13" i="4"/>
  <c r="E10" i="11"/>
  <c r="M10"/>
  <c r="H13" i="4"/>
  <c r="K10" i="11"/>
  <c r="F13" i="4"/>
  <c r="B10" i="11"/>
  <c r="E9" i="9"/>
  <c r="K9"/>
  <c r="F7" i="4"/>
  <c r="H9" i="9"/>
  <c r="M9"/>
  <c r="H7" i="4"/>
  <c r="B9" i="9"/>
  <c r="B9" i="8"/>
  <c r="B13" i="7"/>
  <c r="H13"/>
  <c r="L13"/>
  <c r="G5" i="4"/>
  <c r="E13" i="7"/>
  <c r="M13"/>
  <c r="H5" i="4"/>
  <c r="H13" i="6"/>
  <c r="L13"/>
  <c r="G8" i="4"/>
  <c r="E13" i="6"/>
  <c r="K13"/>
  <c r="F8" i="4"/>
  <c r="B13" i="6"/>
  <c r="B27" i="5"/>
  <c r="M43" i="16"/>
  <c r="H4" i="4"/>
  <c r="F5"/>
  <c r="M11" i="18"/>
  <c r="H12" i="4"/>
  <c r="M36" i="10"/>
  <c r="H10" i="4"/>
  <c r="K13" i="7"/>
  <c r="L9" i="9"/>
  <c r="G7" i="4"/>
  <c r="G12"/>
  <c r="L11" i="18"/>
  <c r="C22" i="4"/>
  <c r="C24"/>
  <c r="C25"/>
  <c r="G22"/>
  <c r="G24"/>
  <c r="E22"/>
  <c r="E24"/>
  <c r="E25"/>
  <c r="G25"/>
  <c r="F22"/>
  <c r="F24"/>
  <c r="F25"/>
  <c r="M11" i="19"/>
  <c r="H11" i="4"/>
  <c r="M13" i="6"/>
  <c r="H8" i="4"/>
  <c r="M11" i="20"/>
  <c r="H17" i="4"/>
  <c r="M9" i="8"/>
  <c r="H6" i="4"/>
  <c r="H9"/>
  <c r="H22"/>
  <c r="M27" i="5"/>
</calcChain>
</file>

<file path=xl/sharedStrings.xml><?xml version="1.0" encoding="utf-8"?>
<sst xmlns="http://schemas.openxmlformats.org/spreadsheetml/2006/main" count="787" uniqueCount="370">
  <si>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</si>
  <si>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</si>
  <si>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</si>
  <si>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</si>
  <si>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</si>
  <si>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</si>
  <si>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</si>
  <si>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</si>
  <si>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</si>
  <si>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</si>
  <si>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</si>
  <si>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</si>
  <si>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</si>
  <si>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</si>
  <si>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</si>
  <si>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</si>
  <si>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</si>
  <si>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</si>
  <si>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</si>
  <si>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</si>
  <si>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</si>
  <si>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</si>
  <si>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</si>
  <si>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</si>
  <si>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</si>
  <si>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</si>
  <si>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</si>
  <si>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</si>
  <si>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</si>
  <si>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</si>
  <si>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</si>
  <si>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</si>
  <si>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</si>
  <si>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</si>
  <si>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</si>
  <si>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</si>
  <si>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</si>
  <si>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</si>
  <si>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</si>
  <si>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</si>
  <si>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</si>
  <si>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</si>
  <si>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</si>
  <si>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</si>
  <si>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</si>
  <si>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</si>
  <si>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</si>
  <si>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</si>
  <si>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</si>
  <si>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</si>
  <si>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</si>
  <si>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</si>
  <si>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</si>
  <si>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</si>
  <si>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</si>
  <si>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</si>
  <si>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</si>
  <si>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</si>
  <si>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</si>
  <si>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</si>
  <si>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</si>
  <si>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</si>
  <si>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</si>
  <si>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</si>
  <si>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</si>
  <si>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</si>
  <si>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</si>
  <si>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</si>
  <si>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</si>
  <si>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</si>
  <si>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</si>
  <si>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</si>
  <si>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</si>
  <si>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</si>
  <si>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</si>
  <si>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</si>
  <si>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</si>
  <si>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</si>
  <si>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</si>
  <si>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</si>
  <si>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</si>
  <si>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</si>
  <si>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</si>
  <si>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</si>
  <si>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</si>
  <si>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</si>
  <si>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</si>
  <si>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</si>
  <si>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</si>
  <si>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</si>
  <si>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</si>
  <si>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</si>
  <si>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</si>
  <si>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</si>
  <si>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</si>
  <si>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</si>
  <si>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</si>
  <si>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</si>
  <si>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</si>
  <si>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</si>
  <si>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</si>
  <si>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</si>
  <si>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</si>
  <si>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</si>
  <si>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</si>
  <si>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</si>
  <si>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</si>
  <si>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</si>
  <si>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</si>
  <si>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</si>
  <si>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</si>
  <si>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</si>
  <si>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</si>
  <si>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</si>
  <si>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</si>
  <si>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</si>
  <si>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</si>
  <si>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</si>
  <si>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</si>
  <si>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</si>
  <si>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</si>
  <si>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</si>
  <si>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</si>
  <si>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</si>
  <si>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</si>
  <si>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</si>
  <si>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</si>
  <si>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</si>
  <si>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</si>
  <si>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</si>
  <si>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</si>
  <si>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</si>
  <si>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</si>
  <si>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</si>
  <si>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</si>
  <si>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</si>
  <si>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</si>
  <si>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</si>
  <si>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</si>
  <si>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</si>
  <si>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</si>
  <si>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</si>
  <si>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</si>
  <si>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</si>
  <si>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</si>
  <si>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</si>
  <si>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</si>
  <si>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</si>
  <si>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</si>
  <si>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</si>
  <si>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</si>
  <si>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</si>
  <si>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</si>
  <si>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</si>
  <si>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</si>
  <si>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</si>
  <si>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</si>
  <si>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</si>
  <si>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</si>
  <si>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</si>
  <si>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</si>
  <si>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</si>
  <si>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</si>
  <si>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</si>
  <si>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</si>
  <si>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</si>
  <si>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</si>
  <si>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</si>
  <si>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</si>
  <si>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</si>
  <si>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</si>
  <si>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</si>
  <si>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</si>
  <si>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</si>
  <si>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</si>
  <si>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</si>
  <si>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</si>
  <si>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</si>
  <si>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</si>
  <si>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</si>
  <si>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</si>
  <si>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</si>
  <si>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</si>
  <si>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</si>
  <si>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</si>
  <si>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</si>
  <si>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</si>
  <si>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</si>
  <si>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</si>
  <si>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</si>
  <si>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</si>
  <si>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</si>
  <si>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</si>
  <si>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</si>
  <si>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</si>
  <si>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</si>
  <si>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</si>
  <si>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</si>
  <si>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</si>
  <si>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</si>
  <si>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</si>
  <si>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</si>
  <si>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</si>
  <si>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</si>
  <si>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</si>
  <si>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</si>
  <si>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</si>
  <si>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</si>
  <si>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</si>
  <si>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</si>
  <si>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</si>
  <si>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</si>
  <si>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</si>
  <si>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</si>
  <si>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</si>
  <si>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</si>
  <si>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</si>
  <si>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</si>
  <si>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</si>
  <si>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</si>
  <si>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</si>
  <si>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</si>
  <si>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</si>
  <si>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</si>
  <si>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</si>
  <si>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</si>
  <si>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</si>
  <si>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</si>
  <si>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</si>
  <si>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</si>
  <si>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Summary</t>
  </si>
  <si>
    <t>Giving</t>
  </si>
  <si>
    <t>Addresses - Return Customer Data</t>
  </si>
  <si>
    <t>Return customers based on selection</t>
  </si>
  <si>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</si>
  <si>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</si>
  <si>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</si>
  <si>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</si>
  <si>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</si>
  <si>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</si>
  <si>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</si>
  <si>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</si>
  <si>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</si>
  <si>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</si>
  <si>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</si>
  <si>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</si>
  <si>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</si>
  <si>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</si>
  <si>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</si>
  <si>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</si>
  <si>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no needed any longer.</t>
  </si>
  <si>
    <t>Time required to use standard Avante update routine.</t>
  </si>
  <si>
    <t>Hitting ADD must properly store MOD item in the cart.</t>
  </si>
  <si>
    <t>Upload plate, plate approval and release quote for checkout</t>
  </si>
  <si>
    <t>Update all new fields to support stock searches</t>
  </si>
  <si>
    <t>?</t>
  </si>
  <si>
    <t>Set up Contract Pricing input and access in Avante.</t>
  </si>
  <si>
    <t>Price Overrides for Stock and MOD</t>
  </si>
  <si>
    <t>Contract Pricing Structure</t>
  </si>
  <si>
    <t xml:space="preserve">    </t>
  </si>
  <si>
    <t>Price Override</t>
  </si>
  <si>
    <t>Prompt and process price overrides</t>
  </si>
  <si>
    <t>Customer Quote Search</t>
  </si>
  <si>
    <t xml:space="preserve">See Steve Design work.  Identifty all matching items including where each item current "lives". </t>
  </si>
  <si>
    <t xml:space="preserve">Recent config changes </t>
  </si>
  <si>
    <t>Color Purple, Assigning Core Item numbers and quantities.</t>
  </si>
  <si>
    <t>Avante Config Rpts and Logic</t>
  </si>
  <si>
    <t>Master Buyer Functionality</t>
  </si>
  <si>
    <t xml:space="preserve"> </t>
  </si>
  <si>
    <t>Prompt for Customer Part Numbers for Custs who Require This</t>
  </si>
  <si>
    <t>At Checkout warn them that part numbers are missing;  customer is directed to contact CE , CE is directed to enter it and then Checkout.  Possibly prompt when placing in a Cart or when ordering the line items.</t>
  </si>
  <si>
    <t>Substitute logic is left to be determined.</t>
  </si>
  <si>
    <t>Overall - Validate Data</t>
  </si>
  <si>
    <t>xx</t>
  </si>
  <si>
    <t>Moved hours to activecart-23</t>
  </si>
  <si>
    <r>
      <t xml:space="preserve">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 </t>
    </r>
    <r>
      <rPr>
        <sz val="11"/>
        <color indexed="10"/>
        <rFont val="Arial"/>
        <family val="2"/>
      </rPr>
      <t>10/8-possible layout change for bundling detail?</t>
    </r>
  </si>
  <si>
    <t>A system needs to be designed on what to tell customers about and how to let them customize what they are told about.  For example, when their order ships, when someone empties their cart.</t>
  </si>
  <si>
    <t>creating multiple orders</t>
  </si>
  <si>
    <t>Add any new preferecne fields and supportive data selects, etc for various Master Buyer functions.</t>
  </si>
  <si>
    <t>Status as of 10.24.13</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</si>
  <si>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 10/23 added c/e request system alert messages for contact/cust/sales org; 10/26-added SOP4000 master order# logic</t>
    </r>
  </si>
  <si>
    <t>Duplicate line from Active Cart Sheet</t>
  </si>
  <si>
    <t>Validate address data for new ship-to location, establish fields that need to be defined, and establish validations. Addnamed parameters and update the shopping cart for each step.</t>
  </si>
  <si>
    <t>No Level 3 Defaults on Stock Selects</t>
  </si>
  <si>
    <t>Add logic</t>
  </si>
  <si>
    <t>MOD Cradlepacked YMAC</t>
  </si>
  <si>
    <t>Programming Task</t>
  </si>
  <si>
    <t>Designer</t>
  </si>
  <si>
    <t>Programmer</t>
  </si>
  <si>
    <t>Bundling - Shipping and Packaging work – logic for Ship Instructions, Ship Paid By, and Ship Via</t>
  </si>
  <si>
    <t>Order History Summary</t>
  </si>
  <si>
    <t>John</t>
  </si>
  <si>
    <t>Changes for Rolls, Rolls Cradle packed, Rolls Boxed</t>
  </si>
  <si>
    <t>Can we save individual prices for certain parts number for a given customer (ideally would be able point to an Override price list for certain items)</t>
  </si>
  <si>
    <t>Stock &amp; MOD Price Overrides (Misc$)</t>
  </si>
  <si>
    <t>New customer part number logic (including cart logic hover over our part# to see customer part#)</t>
  </si>
  <si>
    <t>Change the saved items record key (from contact to billto customer) and effects on completed programming</t>
  </si>
  <si>
    <t>Widget Level 3 – null out defaults if level 3 disabled</t>
  </si>
  <si>
    <t>Judy</t>
  </si>
  <si>
    <t>Joe</t>
  </si>
  <si>
    <t>Report for go-live that lists pallet info that can be entered as preferences</t>
  </si>
  <si>
    <t>Delete expired carts after ‘x’ days old</t>
  </si>
  <si>
    <t>Duplicate P/O display in Checkout</t>
  </si>
  <si>
    <t>Order Creation -Upcharges</t>
  </si>
  <si>
    <t>Order Creation - Special Instructions / Comments</t>
  </si>
  <si>
    <t>Order Creation - Bundling</t>
  </si>
  <si>
    <t>Order Creation - Labeling</t>
  </si>
  <si>
    <t>Order Creation - Ship With Logic (ship with comment)</t>
  </si>
  <si>
    <t>Order Creation - Setting FOB Code for Customer Pickup</t>
  </si>
  <si>
    <t>Order Creation - Creating a new Shipto Customer</t>
  </si>
  <si>
    <t>Wayne</t>
  </si>
  <si>
    <t>Order Creation - Moving ‘ashad’ comments forward when coming from ashad (or will this be taken care of with new shipping preferences?)</t>
  </si>
  <si>
    <t>Order Creation - Credit Hold - put entire master order on hold (all sub-orders)</t>
  </si>
  <si>
    <t>Creation of c/e request(s) *** this logic applies to other areas of site, not just orders</t>
  </si>
  <si>
    <t>Checkout - remaining validations</t>
  </si>
  <si>
    <t>Write cart name to SOHDR.USR</t>
  </si>
  <si>
    <t>‘Must Ship Today Flag’ setting on order based on time of day and bundle ship date</t>
  </si>
  <si>
    <t>Validate ‘ship date’ – allow ‘x’ days in future</t>
  </si>
  <si>
    <t>Order source when ce enters order</t>
  </si>
  <si>
    <t>Show Cradlepack option upon search.</t>
  </si>
  <si>
    <t>Sal</t>
  </si>
  <si>
    <t xml:space="preserve">Cart - Add MOD item to Cart </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</si>
  <si>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</si>
  <si>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</si>
  <si>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</si>
  <si>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</si>
  <si>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</si>
  <si>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</si>
  <si>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</si>
  <si>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Marketplace - No MOD creation for customer pickups &amp; check against stock price &amp; availabilility before MOD creation</t>
  </si>
  <si>
    <t>Price Discrepancies - flagging in cart, different order acknowledgement, put order(s) on hold, auto-release for onhold orders</t>
  </si>
  <si>
    <t>Conversion Program - for customer comments that will become preferences</t>
  </si>
  <si>
    <t>Conversion Program - load master order# data for existing orders (after purging old data)</t>
  </si>
  <si>
    <t>Conversion Program - Creating Saved Items from Ashads</t>
  </si>
  <si>
    <t>Godzilla - ce quote search</t>
  </si>
  <si>
    <t>Preference-related logic for defaults (ie, cradlepacked, no verbal p/o, no verbal order)</t>
  </si>
  <si>
    <t>Atlanta Production Rules</t>
  </si>
  <si>
    <t>c/e &amp; sales web interface (including NEPB customer login)</t>
  </si>
  <si>
    <t>c/e - multiple sessions</t>
  </si>
  <si>
    <t>Avante - Shipping Notifications</t>
  </si>
  <si>
    <t>Avante - QUO4000: remove all custom items except NS</t>
  </si>
  <si>
    <t>Avante - new CPU FOB code (check Clippership)</t>
  </si>
  <si>
    <t>Avante - SOP4000 &amp; QUO4001 - assign master order# for sample/NS orders</t>
  </si>
  <si>
    <t>Avante - Sales Order Entry and Sales Order Display - searching/viewing orders using master order#</t>
  </si>
  <si>
    <t>Avante - report changes due to restructure of configuration (MOD)</t>
  </si>
  <si>
    <t>Avante - Must Ship Today Report - resort by shipment status?</t>
  </si>
  <si>
    <t>Avante - Invoice Form: add upcharges below subtotal</t>
  </si>
  <si>
    <t>Avante - Label Item Description for Marketplace: format has changed to be more like other custom items</t>
  </si>
  <si>
    <t>Investigate - ramifications of allocating inventory when an order goes on credit hold</t>
  </si>
  <si>
    <t>Investigate - what needs to change on Avante when order# goes to 8 char (7+suffix) and w/o goes to 9 char</t>
  </si>
  <si>
    <t>Investigate - automating CIA and COD as part of credit card process (per Dawn - if we happen to be in that area …)</t>
  </si>
  <si>
    <t>Creation of new label templates</t>
  </si>
  <si>
    <t>Change .READ includes to callable programs?</t>
  </si>
  <si>
    <t>Continue to Test and Bug Fix the Shop Widget</t>
  </si>
  <si>
    <t>Contract Pricing - still on spreadsheet - move to Phase II?</t>
  </si>
  <si>
    <t>Acknowledgements - Avante vs Web and Faxing</t>
  </si>
  <si>
    <t>Lock Logic - Carts, Quote Changes, etc - how will we stop multiple people from working on same cart/quote?</t>
  </si>
  <si>
    <t>Server Response Time</t>
  </si>
  <si>
    <t>UI work (smooth out screen jumping)</t>
  </si>
  <si>
    <t>0 = Awaiting Info - can't design yet</t>
  </si>
  <si>
    <t>1 = Ready to Design</t>
  </si>
  <si>
    <t>2 = Ready for Program</t>
  </si>
  <si>
    <t>3 = Done</t>
  </si>
  <si>
    <t>5 = Investigation</t>
  </si>
  <si>
    <t>Checkout - if c/e, bypass Giving page</t>
  </si>
  <si>
    <t>Checkout - Payment, Giving, Addresses (validations/update cart)</t>
  </si>
  <si>
    <t>Default and Validate Zip Code based on Active Cart.</t>
  </si>
  <si>
    <t>Add MOD items to Cart</t>
  </si>
  <si>
    <t>Detecting WHS descrepancy for CPU MOD items.</t>
  </si>
  <si>
    <t>Enter YMAC Rules for ALL categories</t>
  </si>
</sst>
</file>

<file path=xl/styles.xml><?xml version="1.0" encoding="utf-8"?>
<styleSheet xmlns="http://schemas.openxmlformats.org/spreadsheetml/2006/main">
  <fonts count="14">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
      <sz val="11"/>
      <color indexed="8"/>
      <name val="Arial"/>
      <family val="2"/>
    </font>
    <font>
      <b/>
      <sz val="11"/>
      <color indexed="8"/>
      <name val="Calibri"/>
      <family val="2"/>
    </font>
  </fonts>
  <fills count="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50"/>
        <bgColor indexed="64"/>
      </patternFill>
    </fill>
    <fill>
      <patternFill patternType="solid">
        <fgColor indexed="13"/>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0" fillId="0" borderId="0"/>
  </cellStyleXfs>
  <cellXfs count="216">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2" fontId="6" fillId="0" borderId="1" xfId="0" applyNumberFormat="1" applyFont="1" applyBorder="1"/>
    <xf numFmtId="2" fontId="6" fillId="0" borderId="0" xfId="0" applyNumberFormat="1" applyFont="1"/>
    <xf numFmtId="0" fontId="10" fillId="0" borderId="10" xfId="1" applyBorder="1"/>
    <xf numFmtId="0" fontId="3" fillId="0" borderId="10" xfId="1" applyFont="1" applyBorder="1"/>
    <xf numFmtId="0" fontId="11" fillId="0" borderId="10" xfId="1" applyFont="1" applyBorder="1"/>
    <xf numFmtId="0" fontId="5" fillId="0" borderId="10" xfId="1" applyFont="1" applyBorder="1"/>
    <xf numFmtId="0" fontId="5" fillId="0" borderId="6" xfId="0" applyFont="1" applyFill="1" applyBorder="1" applyAlignment="1">
      <alignment horizontal="center"/>
    </xf>
    <xf numFmtId="0" fontId="11" fillId="0" borderId="0" xfId="1" applyFont="1"/>
    <xf numFmtId="0" fontId="2" fillId="0" borderId="10" xfId="0" applyFont="1" applyBorder="1" applyAlignment="1">
      <alignment horizontal="center"/>
    </xf>
    <xf numFmtId="0" fontId="3" fillId="0" borderId="10" xfId="0" applyFont="1" applyBorder="1" applyAlignment="1">
      <alignment horizontal="center" wrapText="1"/>
    </xf>
    <xf numFmtId="0" fontId="12" fillId="0" borderId="0" xfId="0" applyFont="1"/>
    <xf numFmtId="0" fontId="3" fillId="4" borderId="8" xfId="0" applyFont="1" applyFill="1" applyBorder="1"/>
    <xf numFmtId="0" fontId="3" fillId="4" borderId="11" xfId="0" applyFont="1" applyFill="1" applyBorder="1"/>
    <xf numFmtId="0" fontId="5" fillId="4" borderId="11" xfId="0" applyFont="1" applyFill="1" applyBorder="1"/>
    <xf numFmtId="0" fontId="3" fillId="4" borderId="9" xfId="0" applyFont="1" applyFill="1" applyBorder="1"/>
    <xf numFmtId="0" fontId="3" fillId="4" borderId="10" xfId="0" applyFont="1" applyFill="1" applyBorder="1"/>
    <xf numFmtId="0" fontId="3" fillId="4" borderId="10" xfId="0" applyFont="1" applyFill="1" applyBorder="1" applyAlignment="1">
      <alignment wrapText="1"/>
    </xf>
    <xf numFmtId="0" fontId="10" fillId="4" borderId="8" xfId="1" applyFill="1" applyBorder="1"/>
    <xf numFmtId="0" fontId="3" fillId="4" borderId="9" xfId="1" applyFont="1" applyFill="1" applyBorder="1"/>
    <xf numFmtId="0" fontId="5" fillId="4" borderId="0" xfId="1" applyFont="1" applyFill="1" applyBorder="1"/>
    <xf numFmtId="0" fontId="3" fillId="4" borderId="4" xfId="0" applyFont="1" applyFill="1" applyBorder="1"/>
    <xf numFmtId="0" fontId="3" fillId="4" borderId="5" xfId="1" applyFont="1" applyFill="1" applyBorder="1"/>
    <xf numFmtId="0" fontId="5" fillId="4" borderId="6" xfId="1" applyFont="1" applyFill="1" applyBorder="1"/>
    <xf numFmtId="0" fontId="3" fillId="4" borderId="10" xfId="0" applyFont="1" applyFill="1" applyBorder="1" applyAlignment="1"/>
    <xf numFmtId="0" fontId="3" fillId="3" borderId="8" xfId="0" applyFont="1" applyFill="1" applyBorder="1"/>
    <xf numFmtId="0" fontId="3" fillId="3" borderId="11" xfId="0" applyFont="1" applyFill="1" applyBorder="1"/>
    <xf numFmtId="0" fontId="3" fillId="3" borderId="8"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pplyProtection="1">
      <alignment horizontal="left" vertical="top" wrapText="1"/>
      <protection locked="0"/>
    </xf>
    <xf numFmtId="0" fontId="5" fillId="3" borderId="14" xfId="0" applyFont="1" applyFill="1" applyBorder="1"/>
    <xf numFmtId="0" fontId="3" fillId="5" borderId="8" xfId="0" applyFont="1" applyFill="1" applyBorder="1"/>
    <xf numFmtId="0" fontId="3" fillId="5" borderId="11" xfId="0" applyFont="1" applyFill="1" applyBorder="1"/>
    <xf numFmtId="0" fontId="5" fillId="5" borderId="11" xfId="0" applyFont="1" applyFill="1" applyBorder="1"/>
    <xf numFmtId="0" fontId="3" fillId="5" borderId="10" xfId="0" applyFont="1" applyFill="1" applyBorder="1"/>
    <xf numFmtId="0" fontId="3" fillId="5" borderId="8" xfId="0" applyFont="1" applyFill="1" applyBorder="1" applyAlignment="1">
      <alignment horizontal="center"/>
    </xf>
    <xf numFmtId="0" fontId="3" fillId="5" borderId="10" xfId="0" applyFont="1" applyFill="1" applyBorder="1" applyAlignment="1">
      <alignment horizontal="center"/>
    </xf>
    <xf numFmtId="0" fontId="3" fillId="5" borderId="11" xfId="0" applyFont="1" applyFill="1" applyBorder="1" applyAlignment="1" applyProtection="1">
      <alignment horizontal="left" vertical="top" wrapText="1"/>
      <protection locked="0"/>
    </xf>
    <xf numFmtId="0" fontId="3" fillId="5" borderId="8" xfId="0" applyFont="1" applyFill="1" applyBorder="1" applyAlignment="1">
      <alignment horizontal="left"/>
    </xf>
    <xf numFmtId="0" fontId="3" fillId="5" borderId="9" xfId="0" applyFont="1" applyFill="1" applyBorder="1"/>
    <xf numFmtId="0" fontId="3" fillId="0" borderId="8" xfId="0" applyFont="1" applyFill="1" applyBorder="1" applyAlignment="1">
      <alignment vertical="top"/>
    </xf>
    <xf numFmtId="0" fontId="13" fillId="0" borderId="0" xfId="0" applyFont="1"/>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dimension ref="A1:I28"/>
  <sheetViews>
    <sheetView zoomScale="80" zoomScaleNormal="80" workbookViewId="0">
      <pane xSplit="1" ySplit="2" topLeftCell="B3" activePane="bottomRight" state="frozen"/>
      <selection pane="topRight" activeCell="B1" sqref="B1"/>
      <selection pane="bottomLeft" activeCell="A2" sqref="A2"/>
      <selection pane="bottomRight" activeCell="E17" sqref="E17"/>
    </sheetView>
  </sheetViews>
  <sheetFormatPr defaultColWidth="17.85546875" defaultRowHeight="14.25"/>
  <cols>
    <col min="1" max="1" width="23" style="34" bestFit="1" customWidth="1"/>
    <col min="2" max="2" width="12.5703125" style="104" bestFit="1" customWidth="1"/>
    <col min="3" max="3" width="12.28515625" style="34" bestFit="1" customWidth="1"/>
    <col min="4" max="4" width="12.7109375" style="34" customWidth="1"/>
    <col min="5" max="6" width="11.28515625" style="34" bestFit="1" customWidth="1"/>
    <col min="7" max="7" width="11.42578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15" customFormat="1" ht="15">
      <c r="A1" s="177" t="s">
        <v>279</v>
      </c>
      <c r="I1" s="81"/>
    </row>
    <row r="2" spans="1:9" s="14" customFormat="1">
      <c r="A2" s="14" t="s">
        <v>4</v>
      </c>
      <c r="B2" s="14" t="s">
        <v>88</v>
      </c>
      <c r="C2" s="14" t="s">
        <v>5</v>
      </c>
      <c r="D2" s="14" t="s">
        <v>6</v>
      </c>
      <c r="E2" s="14" t="s">
        <v>7</v>
      </c>
      <c r="F2" s="14" t="s">
        <v>60</v>
      </c>
      <c r="G2" s="14" t="s">
        <v>8</v>
      </c>
      <c r="H2" s="14" t="s">
        <v>87</v>
      </c>
      <c r="I2" s="178"/>
    </row>
    <row r="3" spans="1:9" s="33" customFormat="1">
      <c r="B3" s="24"/>
      <c r="I3" s="23"/>
    </row>
    <row r="4" spans="1:9" s="33" customFormat="1">
      <c r="A4" s="33" t="s">
        <v>102</v>
      </c>
      <c r="B4" s="24" t="s">
        <v>99</v>
      </c>
      <c r="C4" s="99">
        <f ca="1">ShopWidget!C43</f>
        <v>12</v>
      </c>
      <c r="D4" s="99">
        <f ca="1">ShopWidget!F43</f>
        <v>13.5</v>
      </c>
      <c r="E4" s="99">
        <f ca="1">ShopWidget!I43</f>
        <v>24</v>
      </c>
      <c r="F4" s="99">
        <v>17.489999999999998</v>
      </c>
      <c r="G4" s="33">
        <v>8.6020000000000003</v>
      </c>
      <c r="H4" s="99">
        <f ca="1">ShopWidget!M43</f>
        <v>35.58</v>
      </c>
      <c r="I4" s="23" t="s">
        <v>106</v>
      </c>
    </row>
    <row r="5" spans="1:9" s="33" customFormat="1">
      <c r="A5" s="33" t="s">
        <v>136</v>
      </c>
      <c r="B5" s="24" t="s">
        <v>99</v>
      </c>
      <c r="C5" s="99">
        <f ca="1">'Saved Items'!C13</f>
        <v>6</v>
      </c>
      <c r="D5" s="99">
        <f ca="1">'Saved Items'!F13</f>
        <v>0</v>
      </c>
      <c r="E5" s="99">
        <f ca="1">'Saved Items'!I13</f>
        <v>0.5</v>
      </c>
      <c r="F5" s="99">
        <f ca="1">'Saved Items'!K13</f>
        <v>0.98999999999999988</v>
      </c>
      <c r="G5" s="99">
        <f ca="1">'Saved Items'!L13</f>
        <v>3.0900000000000003</v>
      </c>
      <c r="H5" s="99">
        <f ca="1">'Saved Items'!M13</f>
        <v>4.08</v>
      </c>
      <c r="I5" s="23"/>
    </row>
    <row r="6" spans="1:9" s="33" customFormat="1">
      <c r="A6" s="33" t="s">
        <v>0</v>
      </c>
      <c r="B6" s="24" t="s">
        <v>99</v>
      </c>
      <c r="C6" s="99">
        <f ca="1">'Order History'!C9</f>
        <v>2</v>
      </c>
      <c r="D6" s="99">
        <f ca="1">'Order History'!F9</f>
        <v>2</v>
      </c>
      <c r="E6" s="99">
        <f ca="1">'Order History'!I9</f>
        <v>3.4000000000000004</v>
      </c>
      <c r="F6" s="99">
        <f ca="1">'Order History'!K9</f>
        <v>0.6</v>
      </c>
      <c r="G6" s="99">
        <f ca="1">'Order History'!L9</f>
        <v>1.02</v>
      </c>
      <c r="H6" s="99">
        <f ca="1">'Order History'!M9</f>
        <v>1.62</v>
      </c>
      <c r="I6" s="99"/>
    </row>
    <row r="7" spans="1:9" s="33" customFormat="1">
      <c r="A7" s="33" t="s">
        <v>1</v>
      </c>
      <c r="B7" s="24" t="s">
        <v>99</v>
      </c>
      <c r="C7" s="99">
        <f ca="1">'Saved Carts'!C9</f>
        <v>1.5</v>
      </c>
      <c r="D7" s="99">
        <f ca="1">'Saved Carts'!F9</f>
        <v>1.3</v>
      </c>
      <c r="E7" s="99">
        <f ca="1">'Saved Carts'!I9</f>
        <v>1.3</v>
      </c>
      <c r="F7" s="99">
        <f ca="1">'Saved Carts'!K9</f>
        <v>0.54</v>
      </c>
      <c r="G7" s="99">
        <f ca="1">'Saved Carts'!L9</f>
        <v>0.84</v>
      </c>
      <c r="H7" s="99">
        <f ca="1">'Saved Carts'!M9</f>
        <v>1.38</v>
      </c>
      <c r="I7" s="23"/>
    </row>
    <row r="8" spans="1:9" s="33" customFormat="1">
      <c r="A8" s="33" t="s">
        <v>119</v>
      </c>
      <c r="B8" s="24" t="s">
        <v>99</v>
      </c>
      <c r="C8" s="99">
        <f ca="1">'Share Cart'!C13</f>
        <v>4.3</v>
      </c>
      <c r="D8" s="99">
        <f ca="1">'Share Cart'!F13</f>
        <v>4.4000000000000004</v>
      </c>
      <c r="E8" s="99">
        <f ca="1">'Share Cart'!I13</f>
        <v>2.5</v>
      </c>
      <c r="F8" s="99">
        <f ca="1">'Share Cart'!K13</f>
        <v>1.32</v>
      </c>
      <c r="G8" s="99">
        <f ca="1">'Share Cart'!L13</f>
        <v>1.62</v>
      </c>
      <c r="H8" s="99">
        <f ca="1">'Share Cart'!M13</f>
        <v>2.94</v>
      </c>
      <c r="I8" s="23"/>
    </row>
    <row r="9" spans="1:9" s="33" customFormat="1">
      <c r="A9" s="33" t="s">
        <v>2</v>
      </c>
      <c r="B9" s="24" t="s">
        <v>99</v>
      </c>
      <c r="C9" s="99">
        <f ca="1">'Active Cart'!C27</f>
        <v>9.4000000000000021</v>
      </c>
      <c r="D9" s="99">
        <f ca="1">'Active Cart'!F27</f>
        <v>15.6</v>
      </c>
      <c r="E9" s="99">
        <f ca="1">'Active Cart'!I27</f>
        <v>12.2</v>
      </c>
      <c r="F9" s="99">
        <f ca="1">'Active Cart'!K27</f>
        <v>7.08</v>
      </c>
      <c r="G9" s="99">
        <f ca="1">'Active Cart'!L27</f>
        <v>9.15</v>
      </c>
      <c r="H9" s="99">
        <f ca="1">'Active Cart'!M27</f>
        <v>16.23</v>
      </c>
      <c r="I9" s="23"/>
    </row>
    <row r="10" spans="1:9" s="33" customFormat="1">
      <c r="A10" s="33" t="s">
        <v>150</v>
      </c>
      <c r="B10" s="24" t="s">
        <v>99</v>
      </c>
      <c r="C10" s="99">
        <f ca="1">Checkout!C36</f>
        <v>17.5</v>
      </c>
      <c r="D10" s="99">
        <f ca="1">Checkout!F36</f>
        <v>14.3</v>
      </c>
      <c r="E10" s="99">
        <f ca="1">Checkout!I36</f>
        <v>16.700000000000003</v>
      </c>
      <c r="F10" s="99">
        <f ca="1">Checkout!K36</f>
        <v>10.559999999999999</v>
      </c>
      <c r="G10" s="99">
        <f ca="1">Checkout!L36</f>
        <v>9.9</v>
      </c>
      <c r="H10" s="99">
        <f ca="1">Checkout!M36</f>
        <v>20.459999999999997</v>
      </c>
      <c r="I10" s="23"/>
    </row>
    <row r="11" spans="1:9" s="33" customFormat="1">
      <c r="A11" s="33" t="s">
        <v>11</v>
      </c>
      <c r="B11" s="24" t="s">
        <v>110</v>
      </c>
      <c r="C11" s="99">
        <f ca="1">MyAccount!C11</f>
        <v>10</v>
      </c>
      <c r="D11" s="99">
        <f ca="1">MyAccount!F11</f>
        <v>10</v>
      </c>
      <c r="E11" s="99">
        <f ca="1">MyAccount!I11</f>
        <v>10</v>
      </c>
      <c r="F11" s="99">
        <f ca="1">MyAccount!K11</f>
        <v>3</v>
      </c>
      <c r="G11" s="99">
        <f ca="1">MyAccount!L11</f>
        <v>3</v>
      </c>
      <c r="H11" s="99">
        <f ca="1">MyAccount!M11</f>
        <v>6</v>
      </c>
      <c r="I11" s="23"/>
    </row>
    <row r="12" spans="1:9" s="33" customFormat="1">
      <c r="A12" s="33" t="s">
        <v>6</v>
      </c>
      <c r="B12" s="24" t="s">
        <v>110</v>
      </c>
      <c r="C12" s="99">
        <f ca="1">Miscellaneous!C11</f>
        <v>13</v>
      </c>
      <c r="D12" s="99">
        <f ca="1">Miscellaneous!F11</f>
        <v>16</v>
      </c>
      <c r="E12" s="99">
        <f ca="1">Miscellaneous!H11</f>
        <v>9</v>
      </c>
      <c r="F12" s="99">
        <f ca="1">Miscellaneous!K11</f>
        <v>6</v>
      </c>
      <c r="G12" s="99">
        <f ca="1">Miscellaneous!L11</f>
        <v>2.6999999999999997</v>
      </c>
      <c r="H12" s="99">
        <f ca="1">Miscellaneous!M11</f>
        <v>8.6999999999999993</v>
      </c>
      <c r="I12" s="23"/>
    </row>
    <row r="13" spans="1:9" s="33" customFormat="1">
      <c r="A13" s="33" t="s">
        <v>54</v>
      </c>
      <c r="B13" s="24" t="s">
        <v>110</v>
      </c>
      <c r="C13" s="99">
        <f ca="1">'Data Conversions'!C10</f>
        <v>9</v>
      </c>
      <c r="D13" s="99">
        <f ca="1">'Data Conversions'!F10</f>
        <v>8</v>
      </c>
      <c r="E13" s="99">
        <f ca="1">'Data Conversions'!I10</f>
        <v>0</v>
      </c>
      <c r="F13" s="99">
        <f ca="1">'Data Conversions'!K10</f>
        <v>3.4499999999999997</v>
      </c>
      <c r="G13" s="99">
        <f ca="1">'Data Conversions'!L10</f>
        <v>0</v>
      </c>
      <c r="H13" s="99">
        <f ca="1">'Data Conversions'!M10</f>
        <v>3.4499999999999997</v>
      </c>
      <c r="I13" s="23"/>
    </row>
    <row r="14" spans="1:9" s="33" customFormat="1" ht="28.5">
      <c r="A14" s="33" t="s">
        <v>160</v>
      </c>
      <c r="B14" s="24"/>
      <c r="C14" s="99">
        <v>0</v>
      </c>
      <c r="D14" s="99">
        <v>0</v>
      </c>
      <c r="E14" s="99">
        <v>1</v>
      </c>
      <c r="F14" s="99">
        <v>0</v>
      </c>
      <c r="G14" s="99">
        <v>0</v>
      </c>
      <c r="H14" s="99">
        <v>0</v>
      </c>
      <c r="I14" s="23" t="s">
        <v>159</v>
      </c>
    </row>
    <row r="15" spans="1:9" s="33" customFormat="1" ht="28.5">
      <c r="A15" s="33" t="s">
        <v>13</v>
      </c>
      <c r="B15" s="24"/>
      <c r="C15" s="99">
        <v>0</v>
      </c>
      <c r="D15" s="99">
        <v>0</v>
      </c>
      <c r="E15" s="99">
        <v>0</v>
      </c>
      <c r="F15" s="99">
        <v>0</v>
      </c>
      <c r="G15" s="99">
        <v>0</v>
      </c>
      <c r="H15" s="99">
        <v>0</v>
      </c>
      <c r="I15" s="23" t="s">
        <v>161</v>
      </c>
    </row>
    <row r="16" spans="1:9" s="100" customFormat="1" ht="42.75">
      <c r="A16" s="33" t="s">
        <v>16</v>
      </c>
      <c r="B16" s="24"/>
      <c r="C16" s="99">
        <v>8</v>
      </c>
      <c r="D16" s="99">
        <v>4</v>
      </c>
      <c r="E16" s="99">
        <v>8</v>
      </c>
      <c r="F16" s="99">
        <v>3</v>
      </c>
      <c r="G16" s="99">
        <v>3</v>
      </c>
      <c r="H16" s="99">
        <v>3</v>
      </c>
      <c r="I16" s="23" t="s">
        <v>162</v>
      </c>
    </row>
    <row r="17" spans="1:9" s="100" customFormat="1">
      <c r="A17" s="100" t="s">
        <v>12</v>
      </c>
      <c r="B17" s="169" t="s">
        <v>110</v>
      </c>
      <c r="C17" s="170">
        <f ca="1">CEWeb!C11</f>
        <v>16</v>
      </c>
      <c r="D17" s="170">
        <f ca="1">CEWeb!F11</f>
        <v>16</v>
      </c>
      <c r="E17" s="170">
        <f ca="1">CEWeb!I11</f>
        <v>17</v>
      </c>
      <c r="F17" s="170">
        <f ca="1">CEWeb!K11</f>
        <v>4.8</v>
      </c>
      <c r="G17" s="170">
        <f ca="1">CEWeb!L11</f>
        <v>5.0999999999999996</v>
      </c>
      <c r="H17" s="170">
        <f ca="1">CEWeb!M11</f>
        <v>9.9</v>
      </c>
      <c r="I17" s="102"/>
    </row>
    <row r="18" spans="1:9">
      <c r="A18" s="100" t="s">
        <v>15</v>
      </c>
      <c r="B18" s="101" t="s">
        <v>110</v>
      </c>
      <c r="C18" s="103">
        <v>3</v>
      </c>
      <c r="D18" s="103">
        <v>3</v>
      </c>
      <c r="E18" s="103">
        <v>2</v>
      </c>
      <c r="F18" s="103">
        <v>2</v>
      </c>
      <c r="G18" s="103">
        <v>2</v>
      </c>
      <c r="H18" s="103">
        <v>2</v>
      </c>
      <c r="I18" s="102" t="s">
        <v>20</v>
      </c>
    </row>
    <row r="19" spans="1:9" s="100" customFormat="1" ht="28.5">
      <c r="A19" s="100" t="s">
        <v>9</v>
      </c>
      <c r="B19" s="101"/>
      <c r="C19" s="103">
        <v>2</v>
      </c>
      <c r="D19" s="103">
        <v>0</v>
      </c>
      <c r="E19" s="103">
        <v>0</v>
      </c>
      <c r="F19" s="103">
        <v>0</v>
      </c>
      <c r="G19" s="103">
        <v>0</v>
      </c>
      <c r="H19" s="103">
        <v>0</v>
      </c>
      <c r="I19" s="102" t="s">
        <v>168</v>
      </c>
    </row>
    <row r="20" spans="1:9" s="100" customFormat="1" ht="57">
      <c r="A20" s="100" t="s">
        <v>14</v>
      </c>
      <c r="B20" s="101"/>
      <c r="C20" s="103">
        <v>3</v>
      </c>
      <c r="D20" s="103">
        <v>4</v>
      </c>
      <c r="E20" s="103">
        <v>4</v>
      </c>
      <c r="F20" s="103">
        <v>2</v>
      </c>
      <c r="G20" s="103">
        <v>2</v>
      </c>
      <c r="H20" s="103">
        <v>2</v>
      </c>
      <c r="I20" s="102" t="s">
        <v>276</v>
      </c>
    </row>
    <row r="21" spans="1:9" s="100" customFormat="1">
      <c r="B21" s="101"/>
      <c r="C21" s="103"/>
      <c r="D21" s="103"/>
      <c r="E21" s="103"/>
      <c r="F21" s="103"/>
      <c r="G21" s="103"/>
      <c r="H21" s="103"/>
      <c r="I21" s="102"/>
    </row>
    <row r="22" spans="1:9">
      <c r="A22" s="34" t="s">
        <v>18</v>
      </c>
      <c r="C22" s="105">
        <f t="shared" ref="C22:H22" si="0">SUM(C4:C21)</f>
        <v>116.7</v>
      </c>
      <c r="D22" s="105">
        <f t="shared" si="0"/>
        <v>112.10000000000001</v>
      </c>
      <c r="E22" s="105">
        <f t="shared" si="0"/>
        <v>111.6</v>
      </c>
      <c r="F22" s="105">
        <f>SUM(F4:F21)</f>
        <v>62.83</v>
      </c>
      <c r="G22" s="105">
        <f t="shared" si="0"/>
        <v>52.022000000000006</v>
      </c>
      <c r="H22" s="105">
        <f t="shared" si="0"/>
        <v>117.34</v>
      </c>
    </row>
    <row r="23" spans="1:9">
      <c r="C23" s="105">
        <v>2</v>
      </c>
      <c r="D23" s="105">
        <v>2.4</v>
      </c>
      <c r="E23" s="105">
        <v>1.6</v>
      </c>
      <c r="F23" s="105">
        <v>2.4</v>
      </c>
      <c r="G23" s="105">
        <v>1.6</v>
      </c>
      <c r="H23" s="106" t="s">
        <v>66</v>
      </c>
    </row>
    <row r="24" spans="1:9">
      <c r="A24" s="34" t="s">
        <v>17</v>
      </c>
      <c r="C24" s="105">
        <f>(((C22/C23)+0.49)/5)</f>
        <v>11.768000000000001</v>
      </c>
      <c r="D24" s="105">
        <f>(((D22/D23)+0.49)/5)</f>
        <v>9.4396666666666675</v>
      </c>
      <c r="E24" s="105">
        <f>(((E22/E23)+0.49)/5)</f>
        <v>14.047999999999996</v>
      </c>
      <c r="F24" s="105">
        <f>(((F22/F23)+0.49)/5)</f>
        <v>5.3338333333333328</v>
      </c>
      <c r="G24" s="105">
        <f>(((G22/G23)+0.49)/5)</f>
        <v>6.6007500000000006</v>
      </c>
      <c r="H24" s="107" t="s">
        <v>67</v>
      </c>
    </row>
    <row r="25" spans="1:9">
      <c r="A25" s="34" t="s">
        <v>19</v>
      </c>
      <c r="C25" s="108">
        <f ca="1">TODAY()+(C24*7)</f>
        <v>41685.375999999997</v>
      </c>
      <c r="D25" s="108">
        <f ca="1">TODAY()+(D24*7)</f>
        <v>41669.077666666664</v>
      </c>
      <c r="E25" s="108">
        <f ca="1">TODAY()+(E24*7)</f>
        <v>41701.336000000003</v>
      </c>
      <c r="F25" s="108">
        <f ca="1">D25+(F24*7)</f>
        <v>41706.414499999999</v>
      </c>
      <c r="G25" s="108">
        <f ca="1">E25+(G24*7)</f>
        <v>41747.541250000002</v>
      </c>
      <c r="H25" s="109" t="s">
        <v>65</v>
      </c>
    </row>
    <row r="27" spans="1:9">
      <c r="A27" s="34" t="s">
        <v>120</v>
      </c>
      <c r="C27" s="108">
        <v>41674</v>
      </c>
      <c r="D27" s="108">
        <v>41660</v>
      </c>
      <c r="E27" s="108">
        <v>41692</v>
      </c>
      <c r="F27" s="108">
        <v>41697</v>
      </c>
      <c r="G27" s="108">
        <v>41738</v>
      </c>
    </row>
    <row r="28" spans="1:9"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O38"/>
  <sheetViews>
    <sheetView workbookViewId="0">
      <selection activeCell="A9" sqref="A9"/>
    </sheetView>
  </sheetViews>
  <sheetFormatPr defaultRowHeight="14.25"/>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5">
      <c r="A1" s="78" t="s">
        <v>4</v>
      </c>
      <c r="B1" s="213" t="s">
        <v>5</v>
      </c>
      <c r="C1" s="214"/>
      <c r="D1" s="215"/>
      <c r="E1" s="213" t="s">
        <v>6</v>
      </c>
      <c r="F1" s="214"/>
      <c r="G1" s="215"/>
      <c r="H1" s="213" t="s">
        <v>7</v>
      </c>
      <c r="I1" s="214"/>
      <c r="J1" s="215"/>
      <c r="K1" s="213" t="s">
        <v>96</v>
      </c>
      <c r="L1" s="215"/>
      <c r="M1" s="2" t="s">
        <v>97</v>
      </c>
      <c r="N1" s="2"/>
      <c r="O1" s="3" t="s">
        <v>89</v>
      </c>
    </row>
    <row r="2" spans="1:15" s="4" customFormat="1" ht="15">
      <c r="A2" s="78"/>
      <c r="B2" s="5" t="s">
        <v>94</v>
      </c>
      <c r="C2" s="4" t="s">
        <v>95</v>
      </c>
      <c r="D2" s="1" t="s">
        <v>91</v>
      </c>
      <c r="E2" s="5" t="s">
        <v>94</v>
      </c>
      <c r="F2" s="4" t="s">
        <v>95</v>
      </c>
      <c r="G2" s="1" t="s">
        <v>91</v>
      </c>
      <c r="H2" s="5" t="s">
        <v>94</v>
      </c>
      <c r="I2" s="4" t="s">
        <v>95</v>
      </c>
      <c r="J2" s="1" t="s">
        <v>91</v>
      </c>
      <c r="K2" s="5" t="s">
        <v>6</v>
      </c>
      <c r="L2" s="1" t="s">
        <v>7</v>
      </c>
      <c r="M2" s="2"/>
      <c r="N2" s="2"/>
      <c r="O2" s="3"/>
    </row>
    <row r="3" spans="1:15" s="11" customFormat="1" ht="15">
      <c r="A3" s="79" t="str">
        <f ca="1">Summary!A1</f>
        <v>Status as of 10.24.13</v>
      </c>
      <c r="B3" s="7"/>
      <c r="C3" s="8"/>
      <c r="D3" s="44"/>
      <c r="E3" s="43"/>
      <c r="F3" s="8"/>
      <c r="G3" s="44"/>
      <c r="H3" s="43"/>
      <c r="I3" s="8"/>
      <c r="J3" s="44"/>
      <c r="K3" s="7"/>
      <c r="L3" s="6"/>
      <c r="M3" s="9"/>
      <c r="N3" s="9"/>
      <c r="O3" s="10"/>
    </row>
    <row r="4" spans="1:15" s="16" customFormat="1" ht="57.75">
      <c r="A4" s="80" t="s">
        <v>138</v>
      </c>
      <c r="B4" s="13">
        <v>3</v>
      </c>
      <c r="C4" s="48">
        <v>3</v>
      </c>
      <c r="D4" s="17" t="s">
        <v>139</v>
      </c>
      <c r="E4" s="18">
        <v>3</v>
      </c>
      <c r="F4" s="48">
        <v>3</v>
      </c>
      <c r="G4" s="17" t="s">
        <v>103</v>
      </c>
      <c r="H4" s="18">
        <v>3</v>
      </c>
      <c r="I4" s="48">
        <v>3</v>
      </c>
      <c r="J4" s="17" t="s">
        <v>103</v>
      </c>
      <c r="K4" s="13"/>
      <c r="L4" s="12"/>
      <c r="M4" s="15"/>
      <c r="N4" s="14" t="s">
        <v>147</v>
      </c>
      <c r="O4" s="81" t="s">
        <v>275</v>
      </c>
    </row>
    <row r="5" spans="1:15" s="16" customFormat="1" ht="15">
      <c r="A5" s="80" t="s">
        <v>22</v>
      </c>
      <c r="B5" s="13">
        <v>2</v>
      </c>
      <c r="C5" s="48">
        <v>2</v>
      </c>
      <c r="D5" s="17" t="s">
        <v>113</v>
      </c>
      <c r="E5" s="18">
        <v>3</v>
      </c>
      <c r="F5" s="48">
        <v>3</v>
      </c>
      <c r="G5" s="17" t="s">
        <v>103</v>
      </c>
      <c r="H5" s="18"/>
      <c r="I5" s="48"/>
      <c r="J5" s="17"/>
      <c r="K5" s="13"/>
      <c r="L5" s="12"/>
      <c r="M5" s="15"/>
      <c r="N5" s="14" t="s">
        <v>147</v>
      </c>
      <c r="O5" s="81" t="s">
        <v>142</v>
      </c>
    </row>
    <row r="6" spans="1:15" s="16" customFormat="1" ht="15">
      <c r="A6" s="80" t="s">
        <v>266</v>
      </c>
      <c r="B6" s="13">
        <v>1</v>
      </c>
      <c r="C6" s="48">
        <v>1</v>
      </c>
      <c r="D6" s="17" t="s">
        <v>113</v>
      </c>
      <c r="E6" s="18">
        <v>2</v>
      </c>
      <c r="F6" s="48">
        <v>2</v>
      </c>
      <c r="G6" s="17" t="s">
        <v>103</v>
      </c>
      <c r="H6" s="18"/>
      <c r="I6" s="48"/>
      <c r="J6" s="17"/>
      <c r="K6" s="13"/>
      <c r="L6" s="12"/>
      <c r="M6" s="15"/>
      <c r="N6" s="14" t="s">
        <v>147</v>
      </c>
      <c r="O6" s="82" t="s">
        <v>151</v>
      </c>
    </row>
    <row r="7" spans="1:15" s="16" customFormat="1" ht="29.25">
      <c r="A7" s="80" t="s">
        <v>24</v>
      </c>
      <c r="B7" s="13">
        <v>4</v>
      </c>
      <c r="C7" s="48">
        <v>4</v>
      </c>
      <c r="D7" s="17" t="s">
        <v>113</v>
      </c>
      <c r="E7" s="18">
        <v>8</v>
      </c>
      <c r="F7" s="48">
        <v>8</v>
      </c>
      <c r="G7" s="17" t="s">
        <v>103</v>
      </c>
      <c r="H7" s="18"/>
      <c r="I7" s="48"/>
      <c r="J7" s="17"/>
      <c r="K7" s="13"/>
      <c r="L7" s="12"/>
      <c r="M7" s="15"/>
      <c r="N7" s="14" t="s">
        <v>147</v>
      </c>
      <c r="O7" s="81" t="s">
        <v>280</v>
      </c>
    </row>
    <row r="8" spans="1:15" s="22" customFormat="1" ht="15">
      <c r="A8" s="208" t="s">
        <v>267</v>
      </c>
      <c r="B8" s="18">
        <v>3</v>
      </c>
      <c r="C8" s="48">
        <v>3</v>
      </c>
      <c r="D8" s="17"/>
      <c r="E8" s="18">
        <v>4</v>
      </c>
      <c r="F8" s="48">
        <v>0</v>
      </c>
      <c r="G8" s="17"/>
      <c r="H8" s="18">
        <v>6</v>
      </c>
      <c r="I8" s="48">
        <v>0.5</v>
      </c>
      <c r="J8" s="17"/>
      <c r="K8" s="18"/>
      <c r="L8" s="17"/>
      <c r="M8" s="21"/>
      <c r="N8" s="20"/>
      <c r="O8" s="34" t="s">
        <v>278</v>
      </c>
    </row>
    <row r="9" spans="1:15" s="16" customFormat="1" ht="15">
      <c r="A9" s="80"/>
      <c r="B9" s="13"/>
      <c r="C9" s="48"/>
      <c r="D9" s="17"/>
      <c r="E9" s="18"/>
      <c r="F9" s="48"/>
      <c r="G9" s="17"/>
      <c r="H9" s="18"/>
      <c r="I9" s="48"/>
      <c r="J9" s="17"/>
      <c r="K9" s="13"/>
      <c r="L9" s="12"/>
      <c r="M9" s="15"/>
      <c r="N9" s="14"/>
      <c r="O9" s="15"/>
    </row>
    <row r="10" spans="1:15" s="88" customFormat="1" ht="15.75" thickBot="1">
      <c r="A10" s="83"/>
      <c r="B10" s="84"/>
      <c r="C10" s="52"/>
      <c r="D10" s="50"/>
      <c r="E10" s="51"/>
      <c r="F10" s="52"/>
      <c r="G10" s="50"/>
      <c r="H10" s="51"/>
      <c r="I10" s="52"/>
      <c r="J10" s="50"/>
      <c r="K10" s="84"/>
      <c r="L10" s="85"/>
      <c r="M10" s="86"/>
      <c r="N10" s="87"/>
      <c r="O10" s="86"/>
    </row>
    <row r="11" spans="1:15" ht="15.75" thickTop="1">
      <c r="A11" s="89" t="s">
        <v>100</v>
      </c>
      <c r="B11" s="25">
        <f>SUM(B4:B10)</f>
        <v>13</v>
      </c>
      <c r="C11" s="167">
        <f>SUM(C4:C10)</f>
        <v>13</v>
      </c>
      <c r="E11" s="25">
        <f>SUM(E4:E10)</f>
        <v>20</v>
      </c>
      <c r="F11" s="167">
        <f>SUM(F4:F10)</f>
        <v>16</v>
      </c>
      <c r="H11" s="25">
        <f>SUM(H4:H10)</f>
        <v>9</v>
      </c>
      <c r="I11" s="167">
        <f>SUM(I4:I10)</f>
        <v>3.5</v>
      </c>
      <c r="K11" s="25">
        <f>E11*B13</f>
        <v>6</v>
      </c>
      <c r="L11" s="24">
        <f>H11*B13</f>
        <v>2.6999999999999997</v>
      </c>
      <c r="M11" s="26">
        <f>(E11+H11)*B14</f>
        <v>8.6999999999999993</v>
      </c>
      <c r="O11" s="26" t="s">
        <v>148</v>
      </c>
    </row>
    <row r="13" spans="1:15">
      <c r="A13" s="89" t="s">
        <v>37</v>
      </c>
      <c r="B13" s="25">
        <v>0.3</v>
      </c>
    </row>
    <row r="14" spans="1:15">
      <c r="A14" s="89" t="s">
        <v>98</v>
      </c>
      <c r="B14" s="25">
        <v>0.3</v>
      </c>
    </row>
    <row r="15" spans="1:15">
      <c r="O15" s="90" t="s">
        <v>152</v>
      </c>
    </row>
    <row r="16" spans="1:15">
      <c r="O16" s="90" t="s">
        <v>70</v>
      </c>
    </row>
    <row r="17" spans="2:15">
      <c r="O17" s="90" t="s">
        <v>71</v>
      </c>
    </row>
    <row r="18" spans="2:15">
      <c r="O18" s="90" t="s">
        <v>72</v>
      </c>
    </row>
    <row r="19" spans="2:15">
      <c r="O19" s="90" t="s">
        <v>73</v>
      </c>
    </row>
    <row r="20" spans="2:15">
      <c r="O20" s="90" t="s">
        <v>74</v>
      </c>
    </row>
    <row r="21" spans="2:15">
      <c r="O21" s="90" t="s">
        <v>75</v>
      </c>
    </row>
    <row r="22" spans="2:15">
      <c r="O22" s="91"/>
    </row>
    <row r="23" spans="2:15">
      <c r="O23" s="91" t="s">
        <v>143</v>
      </c>
    </row>
    <row r="24" spans="2:15">
      <c r="O24" s="91" t="s">
        <v>85</v>
      </c>
    </row>
    <row r="25" spans="2:15">
      <c r="O25" s="91" t="s">
        <v>86</v>
      </c>
    </row>
    <row r="26" spans="2:15">
      <c r="O26" s="91"/>
    </row>
    <row r="27" spans="2:15">
      <c r="B27" s="26"/>
      <c r="C27" s="92"/>
      <c r="D27" s="93"/>
      <c r="E27" s="95"/>
      <c r="F27" s="92"/>
      <c r="G27" s="93"/>
      <c r="H27" s="95"/>
      <c r="I27" s="96"/>
      <c r="O27" s="97" t="s">
        <v>144</v>
      </c>
    </row>
    <row r="28" spans="2:15">
      <c r="O28" s="97" t="s">
        <v>80</v>
      </c>
    </row>
    <row r="29" spans="2:15">
      <c r="O29" s="97" t="s">
        <v>81</v>
      </c>
    </row>
    <row r="30" spans="2:15">
      <c r="O30" s="97" t="s">
        <v>82</v>
      </c>
    </row>
    <row r="31" spans="2:15">
      <c r="O31" s="97" t="s">
        <v>83</v>
      </c>
    </row>
    <row r="32" spans="2:15">
      <c r="O32" s="97" t="s">
        <v>84</v>
      </c>
    </row>
    <row r="35" spans="15:15">
      <c r="O35" s="98" t="s">
        <v>76</v>
      </c>
    </row>
    <row r="36" spans="15:15">
      <c r="O36" s="98" t="s">
        <v>77</v>
      </c>
    </row>
    <row r="37" spans="15:15">
      <c r="O37" s="98" t="s">
        <v>78</v>
      </c>
    </row>
    <row r="38" spans="15:15">
      <c r="O38" s="98" t="s">
        <v>79</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O17"/>
  <sheetViews>
    <sheetView workbookViewId="0">
      <selection activeCell="F7" sqref="F7"/>
    </sheetView>
  </sheetViews>
  <sheetFormatPr defaultColWidth="79.42578125" defaultRowHeight="14.25"/>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c r="A1" s="36" t="s">
        <v>4</v>
      </c>
      <c r="B1" s="210" t="s">
        <v>5</v>
      </c>
      <c r="C1" s="211"/>
      <c r="D1" s="212"/>
      <c r="E1" s="210" t="s">
        <v>6</v>
      </c>
      <c r="F1" s="211"/>
      <c r="G1" s="212"/>
      <c r="H1" s="210" t="s">
        <v>7</v>
      </c>
      <c r="I1" s="211"/>
      <c r="J1" s="212"/>
      <c r="K1" s="210" t="s">
        <v>96</v>
      </c>
      <c r="L1" s="212"/>
      <c r="M1" s="40" t="s">
        <v>97</v>
      </c>
      <c r="N1" s="40"/>
      <c r="O1" s="65"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c r="A3" s="44" t="str">
        <f ca="1">Summary!A1</f>
        <v>Status as of 10.24.13</v>
      </c>
      <c r="B3" s="43"/>
      <c r="D3" s="44"/>
      <c r="E3" s="43"/>
      <c r="G3" s="44"/>
      <c r="H3" s="43"/>
      <c r="J3" s="44"/>
      <c r="K3" s="43"/>
      <c r="L3" s="44"/>
      <c r="M3" s="46"/>
      <c r="N3" s="46"/>
      <c r="O3" s="66"/>
    </row>
    <row r="4" spans="1:15" s="22" customFormat="1" ht="15">
      <c r="A4" s="17" t="s">
        <v>55</v>
      </c>
      <c r="B4" s="18">
        <v>1</v>
      </c>
      <c r="C4" s="48">
        <v>1</v>
      </c>
      <c r="D4" s="17" t="s">
        <v>108</v>
      </c>
      <c r="E4" s="18">
        <v>1</v>
      </c>
      <c r="F4" s="48">
        <v>1</v>
      </c>
      <c r="G4" s="17"/>
      <c r="H4" s="18"/>
      <c r="I4" s="48"/>
      <c r="J4" s="17"/>
      <c r="K4" s="18"/>
      <c r="L4" s="17"/>
      <c r="M4" s="21"/>
      <c r="N4" s="21"/>
      <c r="O4" s="21"/>
    </row>
    <row r="5" spans="1:15" s="22" customFormat="1" ht="15">
      <c r="A5" s="17" t="s">
        <v>57</v>
      </c>
      <c r="B5" s="18">
        <v>3</v>
      </c>
      <c r="C5" s="48">
        <v>3</v>
      </c>
      <c r="D5" s="17" t="s">
        <v>108</v>
      </c>
      <c r="E5" s="18">
        <v>2</v>
      </c>
      <c r="F5" s="48">
        <v>2</v>
      </c>
      <c r="G5" s="17"/>
      <c r="H5" s="18"/>
      <c r="I5" s="48"/>
      <c r="J5" s="17"/>
      <c r="K5" s="18"/>
      <c r="L5" s="17"/>
      <c r="M5" s="21"/>
      <c r="N5" s="21"/>
      <c r="O5" s="21"/>
    </row>
    <row r="6" spans="1:15" s="22" customFormat="1" ht="15">
      <c r="A6" s="17" t="s">
        <v>56</v>
      </c>
      <c r="B6" s="18">
        <v>1</v>
      </c>
      <c r="C6" s="48">
        <v>1</v>
      </c>
      <c r="D6" s="17" t="s">
        <v>108</v>
      </c>
      <c r="E6" s="18">
        <v>1.5</v>
      </c>
      <c r="F6" s="48">
        <v>0</v>
      </c>
      <c r="G6" s="17" t="s">
        <v>104</v>
      </c>
      <c r="H6" s="18"/>
      <c r="I6" s="48"/>
      <c r="J6" s="17"/>
      <c r="K6" s="18"/>
      <c r="L6" s="17"/>
      <c r="M6" s="21"/>
      <c r="N6" s="21"/>
      <c r="O6" s="21" t="s">
        <v>254</v>
      </c>
    </row>
    <row r="7" spans="1:15" s="22" customFormat="1" ht="29.25">
      <c r="A7" s="17" t="s">
        <v>23</v>
      </c>
      <c r="B7" s="18">
        <v>5</v>
      </c>
      <c r="C7" s="48">
        <v>4</v>
      </c>
      <c r="D7" s="17" t="s">
        <v>113</v>
      </c>
      <c r="E7" s="18">
        <v>7</v>
      </c>
      <c r="F7" s="48">
        <v>5</v>
      </c>
      <c r="G7" s="17" t="s">
        <v>101</v>
      </c>
      <c r="H7" s="18">
        <v>0</v>
      </c>
      <c r="I7" s="48">
        <v>0</v>
      </c>
      <c r="J7" s="17" t="s">
        <v>137</v>
      </c>
      <c r="K7" s="18"/>
      <c r="L7" s="17"/>
      <c r="M7" s="21"/>
      <c r="N7" s="21" t="s">
        <v>147</v>
      </c>
      <c r="O7" s="67" t="s">
        <v>59</v>
      </c>
    </row>
    <row r="8" spans="1:15" s="22" customFormat="1" ht="15">
      <c r="A8" s="17"/>
      <c r="B8" s="18"/>
      <c r="C8" s="48"/>
      <c r="D8" s="17"/>
      <c r="E8" s="18"/>
      <c r="F8" s="48"/>
      <c r="G8" s="17"/>
      <c r="H8" s="18"/>
      <c r="I8" s="48"/>
      <c r="J8" s="17"/>
      <c r="K8" s="18"/>
      <c r="L8" s="17"/>
      <c r="M8" s="21"/>
      <c r="N8" s="21"/>
      <c r="O8" s="67"/>
    </row>
    <row r="9" spans="1:15" s="56" customFormat="1" ht="15.75" thickBot="1">
      <c r="A9" s="68"/>
      <c r="B9" s="69"/>
      <c r="C9" s="52"/>
      <c r="D9" s="68"/>
      <c r="E9" s="69"/>
      <c r="F9" s="52"/>
      <c r="G9" s="68"/>
      <c r="H9" s="69"/>
      <c r="I9" s="52"/>
      <c r="J9" s="68"/>
      <c r="K9" s="69"/>
      <c r="L9" s="68"/>
      <c r="M9" s="70"/>
      <c r="N9" s="70"/>
      <c r="O9" s="70"/>
    </row>
    <row r="10" spans="1:15" ht="15.75" thickTop="1">
      <c r="A10" s="62" t="s">
        <v>100</v>
      </c>
      <c r="B10" s="63">
        <f>SUM(B4:B9)</f>
        <v>10</v>
      </c>
      <c r="C10" s="150">
        <f>SUM(C4:C9)</f>
        <v>9</v>
      </c>
      <c r="E10" s="63">
        <f>SUM(E4:E9)</f>
        <v>11.5</v>
      </c>
      <c r="F10" s="150">
        <f>SUM(F4:F9)</f>
        <v>8</v>
      </c>
      <c r="H10" s="63">
        <f>SUM(H4:H9)</f>
        <v>0</v>
      </c>
      <c r="I10" s="150">
        <f>SUM(I4:I9)</f>
        <v>0</v>
      </c>
      <c r="K10" s="63">
        <f>E10*B12</f>
        <v>3.4499999999999997</v>
      </c>
      <c r="L10" s="62">
        <f>H10*B12</f>
        <v>0</v>
      </c>
      <c r="M10" s="64">
        <f>(E10+H10)*B13</f>
        <v>3.4499999999999997</v>
      </c>
      <c r="O10" s="71" t="s">
        <v>148</v>
      </c>
    </row>
    <row r="12" spans="1:15">
      <c r="A12" s="62" t="s">
        <v>37</v>
      </c>
      <c r="B12" s="63">
        <v>0.3</v>
      </c>
    </row>
    <row r="13" spans="1:15">
      <c r="A13" s="62" t="s">
        <v>98</v>
      </c>
      <c r="B13" s="63">
        <v>0.3</v>
      </c>
    </row>
    <row r="17" spans="1:8">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O14"/>
  <sheetViews>
    <sheetView workbookViewId="0">
      <selection activeCell="O28" sqref="O28"/>
    </sheetView>
  </sheetViews>
  <sheetFormatPr defaultRowHeight="14.25"/>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c r="A1" s="36" t="s">
        <v>4</v>
      </c>
      <c r="B1" s="210" t="s">
        <v>5</v>
      </c>
      <c r="C1" s="211"/>
      <c r="D1" s="212"/>
      <c r="E1" s="210" t="s">
        <v>6</v>
      </c>
      <c r="F1" s="211"/>
      <c r="G1" s="212"/>
      <c r="H1" s="210" t="s">
        <v>7</v>
      </c>
      <c r="I1" s="211"/>
      <c r="J1" s="212"/>
      <c r="K1" s="210" t="s">
        <v>96</v>
      </c>
      <c r="L1" s="212"/>
      <c r="M1" s="39" t="s">
        <v>97</v>
      </c>
      <c r="N1" s="40"/>
      <c r="O1" s="38" t="s">
        <v>89</v>
      </c>
    </row>
    <row r="2" spans="1:15" ht="15">
      <c r="A2" s="36"/>
      <c r="B2" s="37" t="s">
        <v>94</v>
      </c>
      <c r="C2" s="38" t="s">
        <v>95</v>
      </c>
      <c r="D2" s="36" t="s">
        <v>91</v>
      </c>
      <c r="E2" s="37" t="s">
        <v>94</v>
      </c>
      <c r="F2" s="38" t="s">
        <v>95</v>
      </c>
      <c r="G2" s="36" t="s">
        <v>91</v>
      </c>
      <c r="H2" s="37" t="s">
        <v>94</v>
      </c>
      <c r="I2" s="38" t="s">
        <v>95</v>
      </c>
      <c r="J2" s="36" t="s">
        <v>91</v>
      </c>
      <c r="K2" s="37" t="s">
        <v>6</v>
      </c>
      <c r="L2" s="36" t="s">
        <v>7</v>
      </c>
      <c r="M2" s="39"/>
      <c r="N2" s="40"/>
      <c r="O2" s="38"/>
    </row>
    <row r="3" spans="1:15" s="47" customFormat="1" ht="15">
      <c r="A3" s="42" t="str">
        <f ca="1">Summary!A1</f>
        <v>Status as of 10.24.13</v>
      </c>
      <c r="B3" s="43"/>
      <c r="C3" s="8"/>
      <c r="D3" s="44"/>
      <c r="E3" s="43"/>
      <c r="F3" s="8"/>
      <c r="G3" s="44"/>
      <c r="H3" s="43"/>
      <c r="I3" s="8"/>
      <c r="J3" s="44"/>
      <c r="K3" s="43"/>
      <c r="L3" s="44"/>
      <c r="M3" s="45"/>
      <c r="N3" s="46"/>
      <c r="O3" s="8"/>
    </row>
    <row r="4" spans="1:15" s="49" customFormat="1" ht="15">
      <c r="A4" s="17" t="s">
        <v>158</v>
      </c>
      <c r="B4" s="18">
        <v>10</v>
      </c>
      <c r="C4" s="48">
        <v>10</v>
      </c>
      <c r="D4" s="17"/>
      <c r="E4" s="18">
        <v>10</v>
      </c>
      <c r="F4" s="48">
        <v>10</v>
      </c>
      <c r="G4" s="17"/>
      <c r="H4" s="18">
        <v>10</v>
      </c>
      <c r="I4" s="48">
        <v>10</v>
      </c>
      <c r="J4" s="17"/>
      <c r="K4" s="18"/>
      <c r="L4" s="17"/>
      <c r="M4" s="19"/>
      <c r="N4" s="20"/>
      <c r="O4" s="22"/>
    </row>
    <row r="5" spans="1:15" s="49" customFormat="1" ht="15">
      <c r="A5" s="17"/>
      <c r="B5" s="18"/>
      <c r="C5" s="48"/>
      <c r="D5" s="17"/>
      <c r="E5" s="18"/>
      <c r="F5" s="48"/>
      <c r="G5" s="17"/>
      <c r="H5" s="18"/>
      <c r="I5" s="48"/>
      <c r="J5" s="17"/>
      <c r="K5" s="18"/>
      <c r="L5" s="17"/>
      <c r="M5" s="19"/>
      <c r="N5" s="20"/>
      <c r="O5" s="22"/>
    </row>
    <row r="6" spans="1:15" s="49" customFormat="1" ht="15">
      <c r="A6" s="17"/>
      <c r="B6" s="18"/>
      <c r="C6" s="48"/>
      <c r="D6" s="17"/>
      <c r="E6" s="18"/>
      <c r="F6" s="48"/>
      <c r="G6" s="17"/>
      <c r="H6" s="18"/>
      <c r="I6" s="48"/>
      <c r="J6" s="17"/>
      <c r="K6" s="18"/>
      <c r="L6" s="17"/>
      <c r="M6" s="19"/>
      <c r="N6" s="20"/>
      <c r="O6" s="22"/>
    </row>
    <row r="7" spans="1:15" s="49" customFormat="1" ht="15">
      <c r="A7" s="17"/>
      <c r="B7" s="18"/>
      <c r="C7" s="48"/>
      <c r="D7" s="17"/>
      <c r="E7" s="18"/>
      <c r="F7" s="48"/>
      <c r="G7" s="17"/>
      <c r="H7" s="18"/>
      <c r="I7" s="48"/>
      <c r="J7" s="17"/>
      <c r="K7" s="18"/>
      <c r="L7" s="17"/>
      <c r="M7" s="19"/>
      <c r="N7" s="20"/>
      <c r="O7" s="22"/>
    </row>
    <row r="8" spans="1:15" s="49" customFormat="1" ht="15">
      <c r="A8" s="17"/>
      <c r="B8" s="18"/>
      <c r="C8" s="48"/>
      <c r="D8" s="17"/>
      <c r="E8" s="18"/>
      <c r="F8" s="48"/>
      <c r="G8" s="17"/>
      <c r="H8" s="18"/>
      <c r="I8" s="48"/>
      <c r="J8" s="17"/>
      <c r="K8" s="18"/>
      <c r="L8" s="17"/>
      <c r="M8" s="19"/>
      <c r="N8" s="20"/>
      <c r="O8" s="22"/>
    </row>
    <row r="9" spans="1:15" s="49" customFormat="1" ht="15">
      <c r="A9" s="17"/>
      <c r="B9" s="18"/>
      <c r="C9" s="48"/>
      <c r="D9" s="17"/>
      <c r="E9" s="18"/>
      <c r="F9" s="48"/>
      <c r="G9" s="17"/>
      <c r="H9" s="18"/>
      <c r="I9" s="48"/>
      <c r="J9" s="17"/>
      <c r="K9" s="18"/>
      <c r="L9" s="17"/>
      <c r="M9" s="19"/>
      <c r="N9" s="20"/>
      <c r="O9" s="22"/>
    </row>
    <row r="10" spans="1:15" s="56" customFormat="1" ht="15.75" thickBot="1">
      <c r="A10" s="50"/>
      <c r="B10" s="51"/>
      <c r="C10" s="52"/>
      <c r="D10" s="50"/>
      <c r="E10" s="51"/>
      <c r="F10" s="52"/>
      <c r="G10" s="50"/>
      <c r="H10" s="51"/>
      <c r="I10" s="52"/>
      <c r="J10" s="50"/>
      <c r="K10" s="51"/>
      <c r="L10" s="50"/>
      <c r="M10" s="53"/>
      <c r="N10" s="54"/>
      <c r="O10" s="55"/>
    </row>
    <row r="11" spans="1:15" ht="15.75" thickTop="1">
      <c r="A11" s="57" t="s">
        <v>100</v>
      </c>
      <c r="B11" s="58">
        <f>SUM(B4:B9)</f>
        <v>10</v>
      </c>
      <c r="C11" s="150">
        <f>SUM(C4:C9)</f>
        <v>10</v>
      </c>
      <c r="D11" s="57"/>
      <c r="E11" s="58">
        <f>SUM(E4:E9)</f>
        <v>10</v>
      </c>
      <c r="F11" s="153">
        <f>SUM(F4:F9)</f>
        <v>10</v>
      </c>
      <c r="G11" s="57"/>
      <c r="H11" s="58">
        <f>SUM(H4:H9)</f>
        <v>10</v>
      </c>
      <c r="I11" s="150">
        <f>SUM(I4:I9)</f>
        <v>10</v>
      </c>
      <c r="J11" s="57"/>
      <c r="K11" s="58">
        <f>E11*B13</f>
        <v>3</v>
      </c>
      <c r="L11" s="57">
        <f>H11*B13</f>
        <v>3</v>
      </c>
      <c r="M11" s="60">
        <f>(E11+H11)*B14</f>
        <v>6</v>
      </c>
      <c r="N11" s="61"/>
      <c r="O11" s="59" t="s">
        <v>148</v>
      </c>
    </row>
    <row r="12" spans="1:15">
      <c r="A12" s="57"/>
      <c r="B12" s="58"/>
      <c r="C12" s="59"/>
      <c r="D12" s="57"/>
      <c r="E12" s="58"/>
      <c r="F12" s="59"/>
      <c r="G12" s="57"/>
      <c r="H12" s="58"/>
      <c r="I12" s="59"/>
      <c r="J12" s="57"/>
      <c r="K12" s="58"/>
      <c r="L12" s="57"/>
      <c r="M12" s="60"/>
      <c r="N12" s="61"/>
      <c r="O12" s="59"/>
    </row>
    <row r="13" spans="1:15">
      <c r="A13" s="57" t="s">
        <v>37</v>
      </c>
      <c r="B13" s="58">
        <v>0.3</v>
      </c>
      <c r="C13" s="59"/>
      <c r="D13" s="57"/>
      <c r="E13" s="58"/>
      <c r="F13" s="59"/>
      <c r="G13" s="57"/>
      <c r="H13" s="58"/>
      <c r="I13" s="59"/>
      <c r="J13" s="57"/>
      <c r="K13" s="58"/>
      <c r="L13" s="57"/>
      <c r="M13" s="60"/>
      <c r="N13" s="61"/>
      <c r="O13" s="59"/>
    </row>
    <row r="14" spans="1:15">
      <c r="A14" s="57" t="s">
        <v>98</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
  <sheetViews>
    <sheetView workbookViewId="0">
      <selection activeCell="A13" sqref="A13"/>
    </sheetView>
  </sheetViews>
  <sheetFormatPr defaultRowHeight="14.25"/>
  <cols>
    <col min="1" max="1" width="82.140625" style="35" customWidth="1"/>
    <col min="2" max="16384" width="9.140625" style="34"/>
  </cols>
  <sheetData>
    <row r="1" spans="1:1" ht="57">
      <c r="A1" s="35" t="s">
        <v>109</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34" bestFit="1" customWidth="1"/>
    <col min="2" max="2" width="4.42578125" style="34" bestFit="1" customWidth="1"/>
    <col min="3" max="16384" width="9.140625" style="34"/>
  </cols>
  <sheetData>
    <row r="1" spans="1:2">
      <c r="A1" s="34" t="s">
        <v>61</v>
      </c>
      <c r="B1" s="34">
        <v>2.4</v>
      </c>
    </row>
    <row r="2" spans="1:2">
      <c r="A2" s="34" t="s">
        <v>62</v>
      </c>
      <c r="B2" s="34">
        <v>1.6</v>
      </c>
    </row>
    <row r="3" spans="1:2">
      <c r="A3" s="34" t="s">
        <v>64</v>
      </c>
      <c r="B3" s="34">
        <v>2</v>
      </c>
    </row>
    <row r="4" spans="1:2">
      <c r="A4" s="34" t="s">
        <v>63</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D83"/>
  <sheetViews>
    <sheetView topLeftCell="A56" workbookViewId="0">
      <selection activeCell="A72" sqref="A72"/>
    </sheetView>
  </sheetViews>
  <sheetFormatPr defaultRowHeight="15"/>
  <cols>
    <col min="1" max="1" width="108.28515625" customWidth="1"/>
    <col min="2" max="2" width="8.85546875" bestFit="1" customWidth="1"/>
    <col min="3" max="3" width="12" bestFit="1" customWidth="1"/>
    <col min="4" max="4" width="6.42578125" bestFit="1" customWidth="1"/>
  </cols>
  <sheetData>
    <row r="1" spans="1:4" s="209" customFormat="1">
      <c r="A1" s="209" t="s">
        <v>286</v>
      </c>
      <c r="B1" s="209" t="s">
        <v>287</v>
      </c>
      <c r="C1" s="209" t="s">
        <v>288</v>
      </c>
      <c r="D1" s="209" t="s">
        <v>88</v>
      </c>
    </row>
    <row r="2" spans="1:4">
      <c r="A2" t="s">
        <v>289</v>
      </c>
      <c r="D2">
        <v>0</v>
      </c>
    </row>
    <row r="3" spans="1:4">
      <c r="A3" t="s">
        <v>290</v>
      </c>
      <c r="B3" t="s">
        <v>291</v>
      </c>
      <c r="D3">
        <v>0</v>
      </c>
    </row>
    <row r="4" spans="1:4">
      <c r="A4" t="s">
        <v>294</v>
      </c>
      <c r="D4">
        <v>0</v>
      </c>
    </row>
    <row r="5" spans="1:4">
      <c r="A5" t="s">
        <v>300</v>
      </c>
      <c r="D5">
        <v>0</v>
      </c>
    </row>
    <row r="6" spans="1:4">
      <c r="A6" t="s">
        <v>303</v>
      </c>
      <c r="B6" t="s">
        <v>298</v>
      </c>
      <c r="D6">
        <v>0</v>
      </c>
    </row>
    <row r="7" spans="1:4">
      <c r="A7" t="s">
        <v>304</v>
      </c>
      <c r="B7" t="s">
        <v>298</v>
      </c>
      <c r="D7">
        <v>0</v>
      </c>
    </row>
    <row r="8" spans="1:4">
      <c r="A8" t="s">
        <v>312</v>
      </c>
      <c r="D8">
        <v>0</v>
      </c>
    </row>
    <row r="9" spans="1:4">
      <c r="A9" t="s">
        <v>313</v>
      </c>
      <c r="D9">
        <v>0</v>
      </c>
    </row>
    <row r="10" spans="1:4">
      <c r="A10" t="s">
        <v>330</v>
      </c>
      <c r="D10">
        <v>0</v>
      </c>
    </row>
    <row r="11" spans="1:4">
      <c r="A11" t="s">
        <v>331</v>
      </c>
      <c r="D11">
        <v>0</v>
      </c>
    </row>
    <row r="12" spans="1:4">
      <c r="A12" t="s">
        <v>332</v>
      </c>
      <c r="D12">
        <v>0</v>
      </c>
    </row>
    <row r="13" spans="1:4">
      <c r="A13" t="s">
        <v>333</v>
      </c>
      <c r="D13">
        <v>0</v>
      </c>
    </row>
    <row r="14" spans="1:4">
      <c r="A14" t="s">
        <v>335</v>
      </c>
      <c r="D14">
        <v>0</v>
      </c>
    </row>
    <row r="15" spans="1:4">
      <c r="A15" t="s">
        <v>336</v>
      </c>
      <c r="D15">
        <v>0</v>
      </c>
    </row>
    <row r="16" spans="1:4">
      <c r="A16" t="s">
        <v>339</v>
      </c>
      <c r="D16">
        <v>0</v>
      </c>
    </row>
    <row r="17" spans="1:4">
      <c r="A17" t="s">
        <v>346</v>
      </c>
      <c r="D17">
        <v>0</v>
      </c>
    </row>
    <row r="18" spans="1:4">
      <c r="A18" t="s">
        <v>354</v>
      </c>
      <c r="D18">
        <v>0</v>
      </c>
    </row>
    <row r="19" spans="1:4">
      <c r="A19" t="s">
        <v>292</v>
      </c>
      <c r="D19">
        <v>1</v>
      </c>
    </row>
    <row r="20" spans="1:4">
      <c r="A20" t="s">
        <v>295</v>
      </c>
      <c r="D20">
        <v>1</v>
      </c>
    </row>
    <row r="21" spans="1:4">
      <c r="A21" t="s">
        <v>296</v>
      </c>
      <c r="B21" t="s">
        <v>291</v>
      </c>
      <c r="D21">
        <v>1</v>
      </c>
    </row>
    <row r="22" spans="1:4">
      <c r="A22" t="s">
        <v>301</v>
      </c>
      <c r="B22" t="s">
        <v>291</v>
      </c>
      <c r="D22">
        <v>1</v>
      </c>
    </row>
    <row r="23" spans="1:4">
      <c r="A23" t="s">
        <v>302</v>
      </c>
      <c r="B23" t="s">
        <v>291</v>
      </c>
      <c r="D23">
        <v>1</v>
      </c>
    </row>
    <row r="24" spans="1:4">
      <c r="A24" t="s">
        <v>305</v>
      </c>
      <c r="D24">
        <v>1</v>
      </c>
    </row>
    <row r="25" spans="1:4">
      <c r="A25" t="s">
        <v>306</v>
      </c>
      <c r="B25" t="s">
        <v>291</v>
      </c>
      <c r="D25">
        <v>1</v>
      </c>
    </row>
    <row r="26" spans="1:4">
      <c r="A26" t="s">
        <v>365</v>
      </c>
      <c r="B26" t="s">
        <v>298</v>
      </c>
      <c r="C26" t="s">
        <v>310</v>
      </c>
      <c r="D26">
        <v>2</v>
      </c>
    </row>
    <row r="27" spans="1:4">
      <c r="A27" t="s">
        <v>307</v>
      </c>
      <c r="D27">
        <v>1</v>
      </c>
    </row>
    <row r="28" spans="1:4">
      <c r="A28" t="s">
        <v>308</v>
      </c>
      <c r="B28" t="s">
        <v>298</v>
      </c>
      <c r="D28">
        <v>1</v>
      </c>
    </row>
    <row r="29" spans="1:4">
      <c r="A29" t="s">
        <v>364</v>
      </c>
      <c r="D29">
        <v>1</v>
      </c>
    </row>
    <row r="30" spans="1:4">
      <c r="A30" t="s">
        <v>314</v>
      </c>
      <c r="B30" t="s">
        <v>298</v>
      </c>
      <c r="D30">
        <v>1</v>
      </c>
    </row>
    <row r="31" spans="1:4">
      <c r="A31" t="s">
        <v>316</v>
      </c>
      <c r="B31" t="s">
        <v>298</v>
      </c>
      <c r="D31">
        <v>1</v>
      </c>
    </row>
    <row r="32" spans="1:4">
      <c r="A32" t="s">
        <v>317</v>
      </c>
      <c r="B32" t="s">
        <v>298</v>
      </c>
      <c r="D32">
        <v>1</v>
      </c>
    </row>
    <row r="33" spans="1:4">
      <c r="A33" t="s">
        <v>323</v>
      </c>
      <c r="B33" t="s">
        <v>291</v>
      </c>
      <c r="D33">
        <v>1</v>
      </c>
    </row>
    <row r="34" spans="1:4">
      <c r="A34" t="s">
        <v>324</v>
      </c>
      <c r="B34" t="s">
        <v>291</v>
      </c>
      <c r="D34">
        <v>1</v>
      </c>
    </row>
    <row r="35" spans="1:4">
      <c r="A35" t="s">
        <v>325</v>
      </c>
      <c r="B35" t="s">
        <v>291</v>
      </c>
      <c r="D35">
        <v>1</v>
      </c>
    </row>
    <row r="36" spans="1:4">
      <c r="A36" t="s">
        <v>326</v>
      </c>
      <c r="B36" t="s">
        <v>291</v>
      </c>
      <c r="D36">
        <v>1</v>
      </c>
    </row>
    <row r="37" spans="1:4">
      <c r="A37" t="s">
        <v>327</v>
      </c>
      <c r="D37">
        <v>1</v>
      </c>
    </row>
    <row r="38" spans="1:4">
      <c r="A38" t="s">
        <v>329</v>
      </c>
      <c r="D38">
        <v>1</v>
      </c>
    </row>
    <row r="39" spans="1:4">
      <c r="A39" t="s">
        <v>334</v>
      </c>
      <c r="D39">
        <v>1</v>
      </c>
    </row>
    <row r="40" spans="1:4">
      <c r="A40" t="s">
        <v>337</v>
      </c>
      <c r="D40">
        <v>1</v>
      </c>
    </row>
    <row r="41" spans="1:4">
      <c r="A41" t="s">
        <v>338</v>
      </c>
      <c r="D41">
        <v>1</v>
      </c>
    </row>
    <row r="42" spans="1:4">
      <c r="A42" t="s">
        <v>340</v>
      </c>
      <c r="D42">
        <v>1</v>
      </c>
    </row>
    <row r="43" spans="1:4">
      <c r="A43" t="s">
        <v>341</v>
      </c>
      <c r="D43">
        <v>1</v>
      </c>
    </row>
    <row r="44" spans="1:4">
      <c r="A44" t="s">
        <v>342</v>
      </c>
      <c r="D44">
        <v>1</v>
      </c>
    </row>
    <row r="45" spans="1:4">
      <c r="A45" t="s">
        <v>343</v>
      </c>
      <c r="D45">
        <v>1</v>
      </c>
    </row>
    <row r="46" spans="1:4">
      <c r="A46" t="s">
        <v>344</v>
      </c>
      <c r="D46">
        <v>1</v>
      </c>
    </row>
    <row r="47" spans="1:4">
      <c r="A47" t="s">
        <v>345</v>
      </c>
      <c r="D47">
        <v>1</v>
      </c>
    </row>
    <row r="48" spans="1:4">
      <c r="A48" t="s">
        <v>347</v>
      </c>
      <c r="D48">
        <v>1</v>
      </c>
    </row>
    <row r="49" spans="1:4">
      <c r="A49" t="s">
        <v>351</v>
      </c>
      <c r="D49">
        <v>1</v>
      </c>
    </row>
    <row r="50" spans="1:4">
      <c r="A50" t="s">
        <v>352</v>
      </c>
      <c r="D50">
        <v>1</v>
      </c>
    </row>
    <row r="51" spans="1:4">
      <c r="A51" t="s">
        <v>353</v>
      </c>
      <c r="D51">
        <v>1</v>
      </c>
    </row>
    <row r="52" spans="1:4">
      <c r="A52" t="s">
        <v>355</v>
      </c>
      <c r="D52">
        <v>1</v>
      </c>
    </row>
    <row r="53" spans="1:4">
      <c r="A53" t="s">
        <v>356</v>
      </c>
      <c r="D53">
        <v>1</v>
      </c>
    </row>
    <row r="54" spans="1:4">
      <c r="A54" t="s">
        <v>297</v>
      </c>
      <c r="B54" t="s">
        <v>298</v>
      </c>
      <c r="C54" t="s">
        <v>299</v>
      </c>
      <c r="D54">
        <v>2</v>
      </c>
    </row>
    <row r="55" spans="1:4">
      <c r="A55" t="s">
        <v>309</v>
      </c>
      <c r="B55" t="s">
        <v>298</v>
      </c>
      <c r="C55" t="s">
        <v>310</v>
      </c>
      <c r="D55">
        <v>2</v>
      </c>
    </row>
    <row r="56" spans="1:4">
      <c r="A56" t="s">
        <v>315</v>
      </c>
      <c r="B56" t="s">
        <v>298</v>
      </c>
      <c r="C56" t="s">
        <v>310</v>
      </c>
      <c r="D56">
        <v>2</v>
      </c>
    </row>
    <row r="57" spans="1:4">
      <c r="A57" t="s">
        <v>318</v>
      </c>
      <c r="B57" t="s">
        <v>298</v>
      </c>
      <c r="C57" t="s">
        <v>310</v>
      </c>
      <c r="D57">
        <v>2</v>
      </c>
    </row>
    <row r="58" spans="1:4">
      <c r="A58" t="s">
        <v>319</v>
      </c>
      <c r="B58" t="s">
        <v>291</v>
      </c>
      <c r="C58" t="s">
        <v>320</v>
      </c>
      <c r="D58">
        <v>2</v>
      </c>
    </row>
    <row r="59" spans="1:4">
      <c r="A59" t="s">
        <v>321</v>
      </c>
      <c r="B59" t="s">
        <v>291</v>
      </c>
      <c r="C59" t="s">
        <v>322</v>
      </c>
      <c r="D59">
        <v>2</v>
      </c>
    </row>
    <row r="60" spans="1:4">
      <c r="A60" t="s">
        <v>328</v>
      </c>
      <c r="D60">
        <v>3</v>
      </c>
    </row>
    <row r="61" spans="1:4">
      <c r="A61" t="s">
        <v>293</v>
      </c>
      <c r="D61">
        <v>5</v>
      </c>
    </row>
    <row r="62" spans="1:4">
      <c r="A62" t="s">
        <v>311</v>
      </c>
      <c r="B62" t="s">
        <v>298</v>
      </c>
      <c r="D62">
        <v>5</v>
      </c>
    </row>
    <row r="63" spans="1:4">
      <c r="A63" t="s">
        <v>348</v>
      </c>
      <c r="D63">
        <v>5</v>
      </c>
    </row>
    <row r="64" spans="1:4">
      <c r="A64" t="s">
        <v>349</v>
      </c>
      <c r="D64">
        <v>5</v>
      </c>
    </row>
    <row r="65" spans="1:4">
      <c r="A65" t="s">
        <v>350</v>
      </c>
      <c r="D65">
        <v>5</v>
      </c>
    </row>
    <row r="66" spans="1:4">
      <c r="A66" t="s">
        <v>357</v>
      </c>
      <c r="D66">
        <v>5</v>
      </c>
    </row>
    <row r="67" spans="1:4">
      <c r="A67" t="s">
        <v>358</v>
      </c>
      <c r="D67">
        <v>5</v>
      </c>
    </row>
    <row r="68" spans="1:4">
      <c r="A68" t="s">
        <v>366</v>
      </c>
      <c r="D68">
        <v>0</v>
      </c>
    </row>
    <row r="69" spans="1:4">
      <c r="A69" t="s">
        <v>367</v>
      </c>
      <c r="B69" t="s">
        <v>291</v>
      </c>
      <c r="C69" t="s">
        <v>322</v>
      </c>
      <c r="D69">
        <v>1</v>
      </c>
    </row>
    <row r="70" spans="1:4">
      <c r="A70" t="s">
        <v>368</v>
      </c>
      <c r="B70" t="s">
        <v>291</v>
      </c>
      <c r="D70">
        <v>0</v>
      </c>
    </row>
    <row r="71" spans="1:4">
      <c r="A71" t="s">
        <v>369</v>
      </c>
      <c r="B71" t="s">
        <v>291</v>
      </c>
      <c r="D71">
        <v>1</v>
      </c>
    </row>
    <row r="79" spans="1:4">
      <c r="A79" t="s">
        <v>359</v>
      </c>
    </row>
    <row r="80" spans="1:4">
      <c r="A80" t="s">
        <v>360</v>
      </c>
    </row>
    <row r="81" spans="1:1">
      <c r="A81" t="s">
        <v>361</v>
      </c>
    </row>
    <row r="82" spans="1:1">
      <c r="A82" t="s">
        <v>362</v>
      </c>
    </row>
    <row r="83" spans="1:1">
      <c r="A83" t="s">
        <v>363</v>
      </c>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2"/>
  <dimension ref="A1:O14"/>
  <sheetViews>
    <sheetView workbookViewId="0">
      <selection activeCell="A8" sqref="A8"/>
    </sheetView>
  </sheetViews>
  <sheetFormatPr defaultColWidth="19" defaultRowHeight="14.25"/>
  <cols>
    <col min="1" max="1" width="36.42578125" style="111"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2" bestFit="1" customWidth="1"/>
    <col min="16" max="16384" width="19" style="152"/>
  </cols>
  <sheetData>
    <row r="1" spans="1:15" s="38" customFormat="1" ht="15">
      <c r="A1" s="36" t="s">
        <v>4</v>
      </c>
      <c r="B1" s="210" t="s">
        <v>5</v>
      </c>
      <c r="C1" s="211"/>
      <c r="D1" s="212"/>
      <c r="E1" s="210" t="s">
        <v>6</v>
      </c>
      <c r="F1" s="211"/>
      <c r="G1" s="212"/>
      <c r="H1" s="210" t="s">
        <v>7</v>
      </c>
      <c r="I1" s="211"/>
      <c r="J1" s="212"/>
      <c r="K1" s="210" t="s">
        <v>96</v>
      </c>
      <c r="L1" s="212"/>
      <c r="M1" s="40" t="s">
        <v>97</v>
      </c>
      <c r="N1" s="40"/>
      <c r="O1" s="38"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c r="A3" s="44" t="str">
        <f ca="1">Summary!A1</f>
        <v>Status as of 10.24.13</v>
      </c>
      <c r="B3" s="43"/>
      <c r="D3" s="44"/>
      <c r="E3" s="43"/>
      <c r="G3" s="44"/>
      <c r="H3" s="43"/>
      <c r="J3" s="44"/>
      <c r="K3" s="43"/>
      <c r="L3" s="44"/>
      <c r="M3" s="46"/>
      <c r="N3" s="46"/>
    </row>
    <row r="4" spans="1:15" s="22" customFormat="1" ht="15">
      <c r="A4" s="110" t="s">
        <v>169</v>
      </c>
      <c r="B4" s="18">
        <v>3</v>
      </c>
      <c r="C4" s="48">
        <v>3</v>
      </c>
      <c r="D4" s="17" t="s">
        <v>113</v>
      </c>
      <c r="E4" s="18">
        <v>6</v>
      </c>
      <c r="F4" s="48">
        <v>6</v>
      </c>
      <c r="G4" s="17"/>
      <c r="H4" s="18">
        <v>5</v>
      </c>
      <c r="I4" s="48">
        <v>5</v>
      </c>
      <c r="J4" s="17"/>
      <c r="K4" s="18"/>
      <c r="L4" s="17"/>
      <c r="M4" s="21"/>
      <c r="N4" s="21"/>
      <c r="O4" s="22" t="s">
        <v>172</v>
      </c>
    </row>
    <row r="5" spans="1:15" s="22" customFormat="1" ht="15">
      <c r="A5" s="110" t="s">
        <v>173</v>
      </c>
      <c r="B5" s="18">
        <v>3</v>
      </c>
      <c r="C5" s="48">
        <v>3</v>
      </c>
      <c r="D5" s="17" t="s">
        <v>108</v>
      </c>
      <c r="E5" s="18">
        <v>1</v>
      </c>
      <c r="F5" s="48">
        <v>1</v>
      </c>
      <c r="G5" s="17"/>
      <c r="H5" s="18">
        <v>4</v>
      </c>
      <c r="I5" s="48">
        <v>4</v>
      </c>
      <c r="J5" s="17"/>
      <c r="K5" s="18"/>
      <c r="L5" s="17"/>
      <c r="M5" s="21"/>
      <c r="N5" s="21"/>
      <c r="O5" s="22" t="s">
        <v>174</v>
      </c>
    </row>
    <row r="6" spans="1:15" s="22" customFormat="1" ht="15">
      <c r="A6" s="110" t="s">
        <v>170</v>
      </c>
      <c r="B6" s="18">
        <v>4</v>
      </c>
      <c r="C6" s="48">
        <v>4</v>
      </c>
      <c r="D6" s="17" t="s">
        <v>139</v>
      </c>
      <c r="E6" s="18">
        <v>4</v>
      </c>
      <c r="F6" s="48">
        <v>4</v>
      </c>
      <c r="G6" s="17"/>
      <c r="H6" s="18">
        <v>0</v>
      </c>
      <c r="I6" s="48">
        <v>0</v>
      </c>
      <c r="J6" s="17"/>
      <c r="K6" s="18"/>
      <c r="L6" s="17"/>
      <c r="M6" s="21"/>
      <c r="N6" s="21"/>
      <c r="O6" s="22" t="s">
        <v>171</v>
      </c>
    </row>
    <row r="7" spans="1:15" s="22" customFormat="1" ht="15">
      <c r="A7" s="110" t="s">
        <v>175</v>
      </c>
      <c r="B7" s="18">
        <v>7</v>
      </c>
      <c r="C7" s="48">
        <v>3</v>
      </c>
      <c r="D7" s="17" t="s">
        <v>177</v>
      </c>
      <c r="E7" s="18">
        <v>0</v>
      </c>
      <c r="F7" s="48">
        <v>0</v>
      </c>
      <c r="G7" s="17"/>
      <c r="H7" s="18">
        <v>5</v>
      </c>
      <c r="I7" s="48">
        <v>5</v>
      </c>
      <c r="J7" s="17"/>
      <c r="K7" s="18"/>
      <c r="L7" s="17"/>
      <c r="M7" s="21"/>
      <c r="N7" s="21"/>
      <c r="O7" s="22" t="s">
        <v>190</v>
      </c>
    </row>
    <row r="8" spans="1:15" s="59" customFormat="1" ht="15">
      <c r="A8" s="111" t="s">
        <v>176</v>
      </c>
      <c r="B8" s="58">
        <v>3</v>
      </c>
      <c r="C8" s="150">
        <v>3</v>
      </c>
      <c r="D8" s="57" t="s">
        <v>113</v>
      </c>
      <c r="E8" s="58">
        <v>5</v>
      </c>
      <c r="F8" s="150">
        <v>5</v>
      </c>
      <c r="G8" s="57"/>
      <c r="H8" s="58">
        <v>3</v>
      </c>
      <c r="I8" s="150">
        <v>3</v>
      </c>
      <c r="J8" s="57"/>
      <c r="K8" s="58"/>
      <c r="L8" s="57"/>
      <c r="M8" s="71"/>
      <c r="N8" s="71"/>
    </row>
    <row r="9" spans="1:15" s="59" customFormat="1" ht="15">
      <c r="A9" s="111"/>
      <c r="B9" s="58"/>
      <c r="C9" s="150"/>
      <c r="D9" s="57"/>
      <c r="E9" s="58"/>
      <c r="F9" s="150"/>
      <c r="G9" s="57"/>
      <c r="H9" s="58"/>
      <c r="I9" s="150"/>
      <c r="J9" s="57"/>
      <c r="K9" s="58"/>
      <c r="L9" s="57"/>
      <c r="M9" s="71"/>
      <c r="N9" s="71"/>
    </row>
    <row r="10" spans="1:15" s="30" customFormat="1" ht="15.75" thickBot="1">
      <c r="A10" s="151"/>
      <c r="B10" s="29"/>
      <c r="C10" s="154"/>
      <c r="D10" s="28"/>
      <c r="E10" s="29"/>
      <c r="F10" s="154"/>
      <c r="G10" s="28"/>
      <c r="H10" s="29"/>
      <c r="I10" s="154"/>
      <c r="J10" s="28"/>
      <c r="K10" s="29"/>
      <c r="L10" s="28"/>
      <c r="M10" s="31"/>
      <c r="N10" s="31"/>
    </row>
    <row r="11" spans="1:15" ht="15.75" thickTop="1">
      <c r="A11" s="111" t="s">
        <v>100</v>
      </c>
      <c r="B11" s="58">
        <f>SUM(B4:B10)</f>
        <v>20</v>
      </c>
      <c r="C11" s="150">
        <f>SUM(C4:C10)</f>
        <v>16</v>
      </c>
      <c r="E11" s="58">
        <f>SUM(E4:E10)</f>
        <v>16</v>
      </c>
      <c r="F11" s="150">
        <f>SUM(F4:F10)</f>
        <v>16</v>
      </c>
      <c r="H11" s="58">
        <f>SUM(H4:H10)</f>
        <v>17</v>
      </c>
      <c r="I11" s="150">
        <f>SUM(I4:I10)</f>
        <v>17</v>
      </c>
      <c r="K11" s="58">
        <f>E11*B13</f>
        <v>4.8</v>
      </c>
      <c r="L11" s="57">
        <f>H11*B13</f>
        <v>5.0999999999999996</v>
      </c>
      <c r="M11" s="71">
        <f>(E11+H11)*B14</f>
        <v>9.9</v>
      </c>
      <c r="O11" s="71" t="s">
        <v>148</v>
      </c>
    </row>
    <row r="13" spans="1:15">
      <c r="A13" s="111" t="s">
        <v>37</v>
      </c>
      <c r="B13" s="58">
        <v>0.3</v>
      </c>
    </row>
    <row r="14" spans="1:15">
      <c r="A14" s="111" t="s">
        <v>98</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sheetPr codeName="Sheet3"/>
  <dimension ref="A1:O46"/>
  <sheetViews>
    <sheetView tabSelected="1" zoomScaleNormal="100" workbookViewId="0">
      <selection activeCell="A48" sqref="A48:IV48"/>
    </sheetView>
  </sheetViews>
  <sheetFormatPr defaultRowHeight="14.25"/>
  <cols>
    <col min="1" max="1" width="38.7109375" style="57" bestFit="1" customWidth="1"/>
    <col min="2" max="2" width="5.85546875" style="59" bestFit="1" customWidth="1"/>
    <col min="3" max="3" width="5.5703125" style="59" bestFit="1" customWidth="1"/>
    <col min="4" max="4" width="6.28515625" style="141" bestFit="1" customWidth="1"/>
    <col min="5" max="5" width="5.85546875" style="59" bestFit="1" customWidth="1"/>
    <col min="6" max="6" width="5.5703125" style="59" bestFit="1" customWidth="1"/>
    <col min="7" max="7" width="6.28515625" style="141" bestFit="1" customWidth="1"/>
    <col min="8" max="8" width="5.85546875" style="59" bestFit="1" customWidth="1"/>
    <col min="9" max="9" width="5.5703125" style="59" bestFit="1" customWidth="1"/>
    <col min="10" max="10" width="6.28515625" style="141" bestFit="1" customWidth="1"/>
    <col min="11" max="11" width="8" style="59" bestFit="1" customWidth="1"/>
    <col min="12" max="13" width="6.7109375" style="57" bestFit="1" customWidth="1"/>
    <col min="14" max="14" width="5.42578125" style="61" bestFit="1" customWidth="1"/>
    <col min="15" max="15" width="155.5703125" style="142" bestFit="1" customWidth="1"/>
    <col min="16" max="16384" width="9.140625" style="59"/>
  </cols>
  <sheetData>
    <row r="1" spans="1:15" s="38" customFormat="1" ht="15">
      <c r="A1" s="36" t="s">
        <v>4</v>
      </c>
      <c r="B1" s="211" t="s">
        <v>5</v>
      </c>
      <c r="C1" s="211"/>
      <c r="D1" s="211"/>
      <c r="E1" s="211" t="s">
        <v>6</v>
      </c>
      <c r="F1" s="211"/>
      <c r="G1" s="211"/>
      <c r="H1" s="211" t="s">
        <v>7</v>
      </c>
      <c r="I1" s="211"/>
      <c r="J1" s="211"/>
      <c r="K1" s="211" t="s">
        <v>96</v>
      </c>
      <c r="L1" s="211"/>
      <c r="M1" s="133" t="s">
        <v>97</v>
      </c>
      <c r="N1" s="40"/>
      <c r="O1" s="134" t="s">
        <v>89</v>
      </c>
    </row>
    <row r="2" spans="1:15" s="38" customFormat="1" ht="15">
      <c r="A2" s="36"/>
      <c r="B2" s="38" t="s">
        <v>94</v>
      </c>
      <c r="C2" s="38" t="s">
        <v>95</v>
      </c>
      <c r="D2" s="36" t="s">
        <v>91</v>
      </c>
      <c r="E2" s="38" t="s">
        <v>94</v>
      </c>
      <c r="F2" s="38" t="s">
        <v>95</v>
      </c>
      <c r="G2" s="36" t="s">
        <v>91</v>
      </c>
      <c r="H2" s="38" t="s">
        <v>94</v>
      </c>
      <c r="I2" s="38" t="s">
        <v>95</v>
      </c>
      <c r="J2" s="36" t="s">
        <v>91</v>
      </c>
      <c r="K2" s="38" t="s">
        <v>6</v>
      </c>
      <c r="L2" s="36" t="s">
        <v>7</v>
      </c>
      <c r="M2" s="133"/>
      <c r="N2" s="40"/>
      <c r="O2" s="135"/>
    </row>
    <row r="3" spans="1:15" s="8" customFormat="1" ht="15">
      <c r="A3" s="44" t="str">
        <f ca="1">Summary!A1</f>
        <v>Status as of 10.24.13</v>
      </c>
      <c r="D3" s="44"/>
      <c r="G3" s="44"/>
      <c r="J3" s="44"/>
      <c r="L3" s="44"/>
      <c r="M3" s="136"/>
      <c r="N3" s="46"/>
      <c r="O3" s="137"/>
    </row>
    <row r="4" spans="1:15" s="112" customFormat="1" ht="15">
      <c r="A4" s="138"/>
      <c r="C4" s="146"/>
      <c r="D4" s="138"/>
      <c r="F4" s="146"/>
      <c r="G4" s="138"/>
      <c r="I4" s="146"/>
      <c r="J4" s="138"/>
      <c r="L4" s="138"/>
      <c r="M4" s="139"/>
      <c r="N4" s="140"/>
      <c r="O4" s="117"/>
    </row>
    <row r="5" spans="1:15" s="114" customFormat="1" ht="15">
      <c r="A5" s="138" t="s">
        <v>157</v>
      </c>
      <c r="B5" s="114">
        <v>2</v>
      </c>
      <c r="C5" s="147">
        <v>2</v>
      </c>
      <c r="D5" s="115" t="s">
        <v>108</v>
      </c>
      <c r="F5" s="147"/>
      <c r="G5" s="115"/>
      <c r="H5" s="114">
        <v>5</v>
      </c>
      <c r="I5" s="147">
        <v>5</v>
      </c>
      <c r="J5" s="115" t="s">
        <v>93</v>
      </c>
      <c r="L5" s="113"/>
      <c r="M5" s="113"/>
      <c r="N5" s="116"/>
      <c r="O5" s="117" t="s">
        <v>197</v>
      </c>
    </row>
    <row r="6" spans="1:15" s="114" customFormat="1" ht="15">
      <c r="A6" s="113" t="s">
        <v>117</v>
      </c>
      <c r="C6" s="147">
        <v>0</v>
      </c>
      <c r="D6" s="115" t="s">
        <v>113</v>
      </c>
      <c r="E6" s="114">
        <v>5</v>
      </c>
      <c r="F6" s="147">
        <v>0</v>
      </c>
      <c r="G6" s="115" t="s">
        <v>101</v>
      </c>
      <c r="H6" s="114">
        <v>1</v>
      </c>
      <c r="I6" s="147">
        <v>0</v>
      </c>
      <c r="J6" s="115" t="s">
        <v>127</v>
      </c>
      <c r="L6" s="113"/>
      <c r="M6" s="113"/>
      <c r="N6" s="116"/>
      <c r="O6" s="117" t="s">
        <v>198</v>
      </c>
    </row>
    <row r="7" spans="1:15" s="119" customFormat="1" ht="15">
      <c r="A7" s="118" t="s">
        <v>118</v>
      </c>
      <c r="C7" s="148">
        <v>0</v>
      </c>
      <c r="D7" s="120" t="s">
        <v>113</v>
      </c>
      <c r="E7" s="119">
        <v>2</v>
      </c>
      <c r="F7" s="148">
        <v>0</v>
      </c>
      <c r="G7" s="120" t="s">
        <v>101</v>
      </c>
      <c r="I7" s="148"/>
      <c r="J7" s="120"/>
      <c r="L7" s="118"/>
      <c r="M7" s="118"/>
      <c r="N7" s="121"/>
      <c r="O7" s="122" t="s">
        <v>199</v>
      </c>
    </row>
    <row r="8" spans="1:15" s="114" customFormat="1" ht="15">
      <c r="A8" s="113" t="s">
        <v>90</v>
      </c>
      <c r="B8" s="114">
        <v>0.5</v>
      </c>
      <c r="C8" s="147">
        <v>0.5</v>
      </c>
      <c r="D8" s="115" t="s">
        <v>108</v>
      </c>
      <c r="E8" s="114">
        <v>0.5</v>
      </c>
      <c r="F8" s="147">
        <v>0</v>
      </c>
      <c r="G8" s="115" t="s">
        <v>108</v>
      </c>
      <c r="H8" s="114">
        <v>0.5</v>
      </c>
      <c r="I8" s="147">
        <v>0</v>
      </c>
      <c r="J8" s="115" t="s">
        <v>93</v>
      </c>
      <c r="L8" s="113"/>
      <c r="M8" s="113"/>
      <c r="N8" s="116"/>
      <c r="O8" s="117" t="s">
        <v>200</v>
      </c>
    </row>
    <row r="9" spans="1:15" s="114" customFormat="1" ht="15">
      <c r="A9" s="113" t="s">
        <v>92</v>
      </c>
      <c r="C9" s="147"/>
      <c r="D9" s="115"/>
      <c r="F9" s="147"/>
      <c r="G9" s="115"/>
      <c r="H9" s="114">
        <v>1</v>
      </c>
      <c r="I9" s="147">
        <v>0</v>
      </c>
      <c r="J9" s="115" t="s">
        <v>93</v>
      </c>
      <c r="L9" s="113"/>
      <c r="M9" s="113"/>
      <c r="N9" s="116"/>
      <c r="O9" s="117" t="s">
        <v>201</v>
      </c>
    </row>
    <row r="10" spans="1:15" s="22" customFormat="1" ht="15">
      <c r="A10" s="17" t="s">
        <v>3</v>
      </c>
      <c r="B10" s="22">
        <v>1</v>
      </c>
      <c r="C10" s="48">
        <v>0</v>
      </c>
      <c r="D10" s="123" t="s">
        <v>113</v>
      </c>
      <c r="E10" s="22">
        <v>4</v>
      </c>
      <c r="F10" s="48">
        <v>0</v>
      </c>
      <c r="G10" s="123" t="s">
        <v>101</v>
      </c>
      <c r="H10" s="22">
        <v>3.5</v>
      </c>
      <c r="I10" s="48" t="s">
        <v>268</v>
      </c>
      <c r="J10" s="123" t="s">
        <v>127</v>
      </c>
      <c r="L10" s="17"/>
      <c r="M10" s="17"/>
      <c r="N10" s="20" t="s">
        <v>228</v>
      </c>
      <c r="O10" s="124" t="s">
        <v>271</v>
      </c>
    </row>
    <row r="11" spans="1:15" s="126" customFormat="1" ht="15">
      <c r="A11" s="125" t="s">
        <v>114</v>
      </c>
      <c r="B11" s="126">
        <v>2</v>
      </c>
      <c r="C11" s="149">
        <v>0</v>
      </c>
      <c r="D11" s="127" t="s">
        <v>108</v>
      </c>
      <c r="E11" s="126">
        <v>1</v>
      </c>
      <c r="F11" s="149">
        <v>0</v>
      </c>
      <c r="G11" s="123" t="s">
        <v>105</v>
      </c>
      <c r="H11" s="22"/>
      <c r="I11" s="48"/>
      <c r="J11" s="127"/>
      <c r="L11" s="125"/>
      <c r="M11" s="125"/>
      <c r="N11" s="128"/>
      <c r="O11" s="129" t="s">
        <v>202</v>
      </c>
    </row>
    <row r="12" spans="1:15" s="22" customFormat="1" ht="15">
      <c r="A12" s="17" t="s">
        <v>115</v>
      </c>
      <c r="B12" s="22">
        <v>0</v>
      </c>
      <c r="C12" s="48">
        <v>0</v>
      </c>
      <c r="D12" s="123" t="s">
        <v>108</v>
      </c>
      <c r="E12" s="22">
        <v>6</v>
      </c>
      <c r="F12" s="48">
        <v>0</v>
      </c>
      <c r="G12" s="123" t="s">
        <v>105</v>
      </c>
      <c r="I12" s="48"/>
      <c r="J12" s="123"/>
      <c r="L12" s="17"/>
      <c r="M12" s="17"/>
      <c r="N12" s="20"/>
      <c r="O12" s="124" t="s">
        <v>203</v>
      </c>
    </row>
    <row r="13" spans="1:15" s="22" customFormat="1" ht="15">
      <c r="A13" s="17" t="s">
        <v>116</v>
      </c>
      <c r="B13" s="22">
        <v>1</v>
      </c>
      <c r="C13" s="48">
        <v>0</v>
      </c>
      <c r="D13" s="123" t="s">
        <v>107</v>
      </c>
      <c r="E13" s="22">
        <v>5</v>
      </c>
      <c r="F13" s="168">
        <f>-F136</f>
        <v>0</v>
      </c>
      <c r="G13" s="123" t="s">
        <v>105</v>
      </c>
      <c r="I13" s="48"/>
      <c r="J13" s="123"/>
      <c r="L13" s="17"/>
      <c r="M13" s="17"/>
      <c r="N13" s="20"/>
      <c r="O13" s="124" t="s">
        <v>196</v>
      </c>
    </row>
    <row r="14" spans="1:15" s="22" customFormat="1" ht="15">
      <c r="A14" s="17" t="s">
        <v>178</v>
      </c>
      <c r="C14" s="48">
        <v>2</v>
      </c>
      <c r="D14" s="123" t="s">
        <v>113</v>
      </c>
      <c r="E14" s="22">
        <v>3</v>
      </c>
      <c r="F14" s="168">
        <v>0</v>
      </c>
      <c r="G14" s="123" t="s">
        <v>105</v>
      </c>
      <c r="I14" s="48"/>
      <c r="J14" s="123"/>
      <c r="L14" s="17"/>
      <c r="M14" s="17"/>
      <c r="N14" s="20" t="s">
        <v>219</v>
      </c>
      <c r="O14" s="124" t="s">
        <v>179</v>
      </c>
    </row>
    <row r="15" spans="1:15" s="22" customFormat="1" ht="15">
      <c r="A15" s="17" t="s">
        <v>180</v>
      </c>
      <c r="B15" s="22">
        <v>1.5</v>
      </c>
      <c r="C15" s="48">
        <v>0</v>
      </c>
      <c r="D15" s="123" t="s">
        <v>139</v>
      </c>
      <c r="E15" s="22">
        <v>3</v>
      </c>
      <c r="F15" s="48">
        <v>0</v>
      </c>
      <c r="G15" s="123" t="s">
        <v>105</v>
      </c>
      <c r="I15" s="48"/>
      <c r="J15" s="123"/>
      <c r="L15" s="17"/>
      <c r="M15" s="17"/>
      <c r="N15" s="20"/>
      <c r="O15" s="124" t="s">
        <v>204</v>
      </c>
    </row>
    <row r="16" spans="1:15" s="22" customFormat="1" ht="15">
      <c r="A16" s="17" t="s">
        <v>211</v>
      </c>
      <c r="C16" s="48">
        <v>0</v>
      </c>
      <c r="D16" s="123" t="s">
        <v>113</v>
      </c>
      <c r="E16" s="22">
        <v>7</v>
      </c>
      <c r="F16" s="48">
        <v>0</v>
      </c>
      <c r="G16" s="123" t="s">
        <v>104</v>
      </c>
      <c r="I16" s="48"/>
      <c r="J16" s="123"/>
      <c r="L16" s="17"/>
      <c r="M16" s="17"/>
      <c r="N16" s="20"/>
      <c r="O16" s="124" t="s">
        <v>205</v>
      </c>
    </row>
    <row r="17" spans="1:15" s="22" customFormat="1" ht="15">
      <c r="A17" s="17" t="s">
        <v>112</v>
      </c>
      <c r="C17" s="48">
        <v>0</v>
      </c>
      <c r="D17" s="123" t="s">
        <v>108</v>
      </c>
      <c r="E17" s="22">
        <v>2</v>
      </c>
      <c r="F17" s="48">
        <v>0</v>
      </c>
      <c r="G17" s="123" t="s">
        <v>104</v>
      </c>
      <c r="I17" s="48"/>
      <c r="J17" s="123"/>
      <c r="L17" s="17"/>
      <c r="M17" s="17"/>
      <c r="N17" s="20"/>
      <c r="O17" s="124" t="s">
        <v>207</v>
      </c>
    </row>
    <row r="18" spans="1:15" s="22" customFormat="1" ht="15">
      <c r="A18" s="17" t="s">
        <v>111</v>
      </c>
      <c r="C18" s="48">
        <v>0</v>
      </c>
      <c r="D18" s="123" t="s">
        <v>108</v>
      </c>
      <c r="E18" s="22">
        <v>2</v>
      </c>
      <c r="F18" s="48">
        <v>0</v>
      </c>
      <c r="G18" s="123" t="s">
        <v>104</v>
      </c>
      <c r="I18" s="48"/>
      <c r="J18" s="123"/>
      <c r="L18" s="17"/>
      <c r="M18" s="17"/>
      <c r="N18" s="20"/>
      <c r="O18" s="124" t="s">
        <v>208</v>
      </c>
    </row>
    <row r="19" spans="1:15" s="114" customFormat="1" ht="15">
      <c r="A19" s="113" t="s">
        <v>181</v>
      </c>
      <c r="B19" s="114">
        <v>6</v>
      </c>
      <c r="C19" s="147">
        <v>0</v>
      </c>
      <c r="D19" s="115" t="s">
        <v>113</v>
      </c>
      <c r="F19" s="147"/>
      <c r="G19" s="115"/>
      <c r="I19" s="147"/>
      <c r="J19" s="115"/>
      <c r="L19" s="113"/>
      <c r="M19" s="113"/>
      <c r="N19" s="116"/>
      <c r="O19" s="117" t="s">
        <v>182</v>
      </c>
    </row>
    <row r="20" spans="1:15" s="114" customFormat="1" ht="15">
      <c r="A20" s="113" t="s">
        <v>189</v>
      </c>
      <c r="B20" s="114">
        <v>1</v>
      </c>
      <c r="C20" s="147">
        <v>0</v>
      </c>
      <c r="D20" s="115" t="s">
        <v>139</v>
      </c>
      <c r="E20" s="114">
        <v>6</v>
      </c>
      <c r="F20" s="147">
        <v>0</v>
      </c>
      <c r="G20" s="115" t="s">
        <v>101</v>
      </c>
      <c r="I20" s="147"/>
      <c r="J20" s="115"/>
      <c r="L20" s="113"/>
      <c r="M20" s="113"/>
      <c r="N20" s="116"/>
      <c r="O20" s="117" t="s">
        <v>209</v>
      </c>
    </row>
    <row r="21" spans="1:15" s="114" customFormat="1" ht="15">
      <c r="A21" s="113" t="s">
        <v>216</v>
      </c>
      <c r="B21" s="114">
        <v>1.5</v>
      </c>
      <c r="C21" s="147">
        <v>0.5</v>
      </c>
      <c r="D21" s="115" t="s">
        <v>108</v>
      </c>
      <c r="E21" s="114">
        <v>4</v>
      </c>
      <c r="F21" s="147">
        <v>0</v>
      </c>
      <c r="G21" s="115"/>
      <c r="H21" s="114">
        <v>3</v>
      </c>
      <c r="I21" s="147">
        <v>0.5</v>
      </c>
      <c r="J21" s="115" t="s">
        <v>93</v>
      </c>
      <c r="L21" s="113"/>
      <c r="M21" s="113"/>
      <c r="N21" s="116" t="s">
        <v>221</v>
      </c>
      <c r="O21" s="117" t="s">
        <v>217</v>
      </c>
    </row>
    <row r="22" spans="1:15" s="22" customFormat="1" ht="15">
      <c r="A22" s="17" t="s">
        <v>126</v>
      </c>
      <c r="C22" s="48"/>
      <c r="D22" s="123"/>
      <c r="F22" s="48"/>
      <c r="G22" s="123"/>
      <c r="H22" s="22">
        <v>0.1</v>
      </c>
      <c r="I22" s="48">
        <v>0</v>
      </c>
      <c r="J22" s="123" t="s">
        <v>127</v>
      </c>
      <c r="L22" s="17"/>
      <c r="M22" s="17"/>
      <c r="N22" s="20"/>
      <c r="O22" s="124" t="s">
        <v>188</v>
      </c>
    </row>
    <row r="23" spans="1:15" s="114" customFormat="1" ht="15">
      <c r="A23" s="113" t="s">
        <v>128</v>
      </c>
      <c r="C23" s="147"/>
      <c r="D23" s="115"/>
      <c r="F23" s="147"/>
      <c r="G23" s="115"/>
      <c r="H23" s="114">
        <v>0.5</v>
      </c>
      <c r="I23" s="147">
        <v>0</v>
      </c>
      <c r="J23" s="115" t="s">
        <v>127</v>
      </c>
      <c r="L23" s="113"/>
      <c r="M23" s="113"/>
      <c r="N23" s="116"/>
      <c r="O23" s="117" t="s">
        <v>227</v>
      </c>
    </row>
    <row r="24" spans="1:15" s="114" customFormat="1" ht="15">
      <c r="A24" s="113" t="s">
        <v>129</v>
      </c>
      <c r="C24" s="147"/>
      <c r="D24" s="115"/>
      <c r="F24" s="147"/>
      <c r="G24" s="115"/>
      <c r="H24" s="114">
        <v>0.5</v>
      </c>
      <c r="I24" s="147">
        <v>0</v>
      </c>
      <c r="J24" s="115" t="s">
        <v>127</v>
      </c>
      <c r="L24" s="113"/>
      <c r="M24" s="113"/>
      <c r="N24" s="116"/>
      <c r="O24" s="117" t="s">
        <v>187</v>
      </c>
    </row>
    <row r="25" spans="1:15" s="119" customFormat="1" ht="15">
      <c r="A25" s="118" t="s">
        <v>130</v>
      </c>
      <c r="B25" s="119">
        <v>0.2</v>
      </c>
      <c r="C25" s="148">
        <v>0</v>
      </c>
      <c r="D25" s="120" t="s">
        <v>108</v>
      </c>
      <c r="F25" s="147"/>
      <c r="G25" s="115" t="s">
        <v>103</v>
      </c>
      <c r="H25" s="114"/>
      <c r="I25" s="147"/>
      <c r="J25" s="120"/>
      <c r="L25" s="118"/>
      <c r="M25" s="118"/>
      <c r="N25" s="121"/>
      <c r="O25" s="122"/>
    </row>
    <row r="26" spans="1:15" s="114" customFormat="1" ht="15">
      <c r="A26" s="113" t="s">
        <v>140</v>
      </c>
      <c r="C26" s="147"/>
      <c r="D26" s="115"/>
      <c r="E26" s="114">
        <v>2</v>
      </c>
      <c r="F26" s="147">
        <v>0</v>
      </c>
      <c r="G26" s="115" t="s">
        <v>101</v>
      </c>
      <c r="H26" s="114">
        <v>2</v>
      </c>
      <c r="I26" s="147">
        <v>0</v>
      </c>
      <c r="J26" s="115" t="s">
        <v>127</v>
      </c>
      <c r="L26" s="113"/>
      <c r="M26" s="113"/>
      <c r="N26" s="116"/>
      <c r="O26" s="130" t="s">
        <v>141</v>
      </c>
    </row>
    <row r="27" spans="1:15" s="114" customFormat="1" ht="15">
      <c r="A27" s="113" t="s">
        <v>68</v>
      </c>
      <c r="B27" s="114">
        <v>1</v>
      </c>
      <c r="C27" s="147">
        <v>1</v>
      </c>
      <c r="D27" s="115" t="s">
        <v>113</v>
      </c>
      <c r="E27" s="114">
        <v>3</v>
      </c>
      <c r="F27" s="147">
        <v>3</v>
      </c>
      <c r="G27" s="115" t="s">
        <v>103</v>
      </c>
      <c r="I27" s="147"/>
      <c r="J27" s="115"/>
      <c r="L27" s="113"/>
      <c r="M27" s="113"/>
      <c r="N27" s="116" t="s">
        <v>147</v>
      </c>
      <c r="O27" s="130" t="s">
        <v>69</v>
      </c>
    </row>
    <row r="28" spans="1:15" s="114" customFormat="1" ht="15">
      <c r="A28" s="113" t="s">
        <v>145</v>
      </c>
      <c r="B28" s="114">
        <v>5</v>
      </c>
      <c r="C28" s="147">
        <v>0</v>
      </c>
      <c r="D28" s="115" t="s">
        <v>139</v>
      </c>
      <c r="E28" s="114">
        <v>4</v>
      </c>
      <c r="F28" s="147" t="s">
        <v>268</v>
      </c>
      <c r="G28" s="115" t="s">
        <v>101</v>
      </c>
      <c r="H28" s="114">
        <v>4</v>
      </c>
      <c r="I28" s="147">
        <v>4</v>
      </c>
      <c r="J28" s="115" t="s">
        <v>255</v>
      </c>
      <c r="L28" s="113"/>
      <c r="M28" s="113"/>
      <c r="N28" s="116" t="s">
        <v>147</v>
      </c>
      <c r="O28" s="130" t="s">
        <v>210</v>
      </c>
    </row>
    <row r="29" spans="1:15" s="22" customFormat="1" ht="15">
      <c r="A29" s="17" t="s">
        <v>155</v>
      </c>
      <c r="B29" s="22">
        <v>0</v>
      </c>
      <c r="C29" s="48">
        <v>0</v>
      </c>
      <c r="D29" s="123" t="s">
        <v>139</v>
      </c>
      <c r="E29" s="22">
        <v>0</v>
      </c>
      <c r="F29" s="48">
        <v>0</v>
      </c>
      <c r="G29" s="123"/>
      <c r="H29" s="22">
        <v>0.5</v>
      </c>
      <c r="I29" s="48">
        <v>0</v>
      </c>
      <c r="J29" s="123" t="s">
        <v>93</v>
      </c>
      <c r="L29" s="17"/>
      <c r="M29" s="17"/>
      <c r="N29" s="20"/>
      <c r="O29" s="131" t="s">
        <v>156</v>
      </c>
    </row>
    <row r="30" spans="1:15" s="22" customFormat="1" ht="15">
      <c r="A30" s="17" t="s">
        <v>164</v>
      </c>
      <c r="B30" s="22">
        <v>4</v>
      </c>
      <c r="C30" s="48">
        <v>0</v>
      </c>
      <c r="D30" s="123" t="s">
        <v>139</v>
      </c>
      <c r="E30" s="22">
        <v>4</v>
      </c>
      <c r="F30" s="48">
        <v>0</v>
      </c>
      <c r="G30" s="123" t="s">
        <v>104</v>
      </c>
      <c r="H30" s="22">
        <v>2</v>
      </c>
      <c r="I30" s="48">
        <v>0</v>
      </c>
      <c r="J30" s="123"/>
      <c r="L30" s="17"/>
      <c r="M30" s="17"/>
      <c r="N30" s="20"/>
      <c r="O30" s="131" t="s">
        <v>165</v>
      </c>
    </row>
    <row r="31" spans="1:15" s="22" customFormat="1" ht="15">
      <c r="A31" s="17" t="s">
        <v>212</v>
      </c>
      <c r="B31" s="22">
        <v>2</v>
      </c>
      <c r="C31" s="48">
        <v>2</v>
      </c>
      <c r="D31" s="123" t="s">
        <v>108</v>
      </c>
      <c r="E31" s="22">
        <v>1</v>
      </c>
      <c r="F31" s="48">
        <v>0</v>
      </c>
      <c r="G31" s="123" t="s">
        <v>104</v>
      </c>
      <c r="H31" s="22">
        <v>4</v>
      </c>
      <c r="I31" s="48">
        <v>0</v>
      </c>
      <c r="J31" s="123" t="s">
        <v>127</v>
      </c>
      <c r="L31" s="17"/>
      <c r="M31" s="17"/>
      <c r="N31" s="20"/>
      <c r="O31" s="131" t="s">
        <v>206</v>
      </c>
    </row>
    <row r="32" spans="1:15" s="22" customFormat="1" ht="15">
      <c r="A32" s="17" t="s">
        <v>166</v>
      </c>
      <c r="B32" s="22">
        <v>3</v>
      </c>
      <c r="C32" s="48">
        <v>0</v>
      </c>
      <c r="D32" s="123" t="s">
        <v>108</v>
      </c>
      <c r="E32" s="22">
        <v>3</v>
      </c>
      <c r="F32" s="48">
        <v>0</v>
      </c>
      <c r="G32" s="123"/>
      <c r="H32" s="22">
        <v>0</v>
      </c>
      <c r="I32" s="48">
        <v>0</v>
      </c>
      <c r="J32" s="123"/>
      <c r="L32" s="17"/>
      <c r="M32" s="17"/>
      <c r="N32" s="20"/>
      <c r="O32" s="131" t="s">
        <v>167</v>
      </c>
    </row>
    <row r="33" spans="1:15" s="22" customFormat="1" ht="15">
      <c r="A33" s="17" t="s">
        <v>214</v>
      </c>
      <c r="C33" s="48"/>
      <c r="D33" s="123"/>
      <c r="F33" s="48"/>
      <c r="G33" s="123"/>
      <c r="H33" s="22">
        <v>4</v>
      </c>
      <c r="I33" s="48">
        <v>0</v>
      </c>
      <c r="J33" s="123" t="s">
        <v>93</v>
      </c>
      <c r="L33" s="17"/>
      <c r="M33" s="17"/>
      <c r="N33" s="132" t="s">
        <v>218</v>
      </c>
      <c r="O33" s="131" t="s">
        <v>215</v>
      </c>
    </row>
    <row r="34" spans="1:15" s="22" customFormat="1" ht="15">
      <c r="A34" s="17" t="s">
        <v>193</v>
      </c>
      <c r="C34" s="48"/>
      <c r="D34" s="123"/>
      <c r="F34" s="48"/>
      <c r="G34" s="123"/>
      <c r="H34" s="22">
        <v>3</v>
      </c>
      <c r="I34" s="48">
        <v>1</v>
      </c>
      <c r="J34" s="123"/>
      <c r="L34" s="17"/>
      <c r="M34" s="17"/>
      <c r="N34" s="20"/>
      <c r="O34" s="131"/>
    </row>
    <row r="35" spans="1:15" s="22" customFormat="1" ht="15">
      <c r="A35" s="17" t="s">
        <v>26</v>
      </c>
      <c r="B35" s="22">
        <v>1</v>
      </c>
      <c r="C35" s="48">
        <v>1</v>
      </c>
      <c r="D35" s="123" t="s">
        <v>108</v>
      </c>
      <c r="E35" s="22">
        <v>0</v>
      </c>
      <c r="F35" s="48">
        <v>0</v>
      </c>
      <c r="G35" s="123"/>
      <c r="H35" s="22" t="s">
        <v>259</v>
      </c>
      <c r="I35" s="48">
        <v>0</v>
      </c>
      <c r="J35" s="123"/>
      <c r="L35" s="17"/>
      <c r="M35" s="17"/>
      <c r="N35" s="20"/>
      <c r="O35" s="131" t="s">
        <v>163</v>
      </c>
    </row>
    <row r="36" spans="1:15" s="194" customFormat="1" ht="15">
      <c r="A36" s="193" t="s">
        <v>264</v>
      </c>
      <c r="C36" s="168"/>
      <c r="D36" s="195"/>
      <c r="E36" s="194">
        <v>1</v>
      </c>
      <c r="F36" s="168">
        <v>0</v>
      </c>
      <c r="G36" s="195"/>
      <c r="I36" s="168"/>
      <c r="J36" s="195"/>
      <c r="L36" s="193"/>
      <c r="M36" s="193"/>
      <c r="N36" s="196"/>
      <c r="O36" s="197" t="s">
        <v>265</v>
      </c>
    </row>
    <row r="37" spans="1:15" s="194" customFormat="1" ht="15">
      <c r="A37" s="193" t="s">
        <v>257</v>
      </c>
      <c r="B37" s="194">
        <v>0</v>
      </c>
      <c r="C37" s="168">
        <v>0</v>
      </c>
      <c r="D37" s="195" t="s">
        <v>273</v>
      </c>
      <c r="E37" s="194">
        <v>0</v>
      </c>
      <c r="F37" s="168">
        <v>0</v>
      </c>
      <c r="G37" s="195" t="s">
        <v>273</v>
      </c>
      <c r="H37" s="194">
        <v>0</v>
      </c>
      <c r="I37" s="168">
        <v>0</v>
      </c>
      <c r="J37" s="195" t="s">
        <v>273</v>
      </c>
      <c r="L37" s="193"/>
      <c r="M37" s="193"/>
      <c r="N37" s="196"/>
      <c r="O37" s="197" t="s">
        <v>274</v>
      </c>
    </row>
    <row r="38" spans="1:15" s="194" customFormat="1" ht="15">
      <c r="A38" s="193" t="s">
        <v>258</v>
      </c>
      <c r="B38" s="194">
        <v>1</v>
      </c>
      <c r="C38" s="168">
        <v>1</v>
      </c>
      <c r="D38" s="195"/>
      <c r="E38" s="194">
        <v>7</v>
      </c>
      <c r="F38" s="168">
        <v>7</v>
      </c>
      <c r="G38" s="195"/>
      <c r="H38" s="194">
        <v>1.5</v>
      </c>
      <c r="I38" s="168">
        <v>1.5</v>
      </c>
      <c r="J38" s="195"/>
      <c r="L38" s="193"/>
      <c r="M38" s="193"/>
      <c r="N38" s="196"/>
      <c r="O38" s="197" t="s">
        <v>256</v>
      </c>
    </row>
    <row r="39" spans="1:15" s="194" customFormat="1" ht="15">
      <c r="A39" s="193" t="s">
        <v>283</v>
      </c>
      <c r="C39" s="168"/>
      <c r="D39" s="195"/>
      <c r="E39" s="194">
        <v>1</v>
      </c>
      <c r="F39" s="168">
        <v>0.5</v>
      </c>
      <c r="G39" s="195" t="s">
        <v>105</v>
      </c>
      <c r="I39" s="168"/>
      <c r="J39" s="195"/>
      <c r="L39" s="193"/>
      <c r="M39" s="193"/>
      <c r="N39" s="196"/>
      <c r="O39" s="197" t="s">
        <v>284</v>
      </c>
    </row>
    <row r="40" spans="1:15" s="194" customFormat="1" ht="15">
      <c r="A40" s="193" t="s">
        <v>285</v>
      </c>
      <c r="C40" s="168"/>
      <c r="D40" s="195"/>
      <c r="F40" s="168"/>
      <c r="G40" s="195"/>
      <c r="H40" s="194">
        <v>1</v>
      </c>
      <c r="I40" s="168">
        <v>0</v>
      </c>
      <c r="J40" s="195" t="s">
        <v>127</v>
      </c>
      <c r="L40" s="193"/>
      <c r="M40" s="193"/>
      <c r="N40" s="196"/>
      <c r="O40" s="197"/>
    </row>
    <row r="41" spans="1:15" s="200" customFormat="1" ht="15">
      <c r="A41" s="199" t="s">
        <v>262</v>
      </c>
      <c r="B41" s="200">
        <v>2</v>
      </c>
      <c r="C41" s="201">
        <v>2</v>
      </c>
      <c r="D41" s="203"/>
      <c r="E41" s="200">
        <v>3</v>
      </c>
      <c r="F41" s="201">
        <v>3</v>
      </c>
      <c r="G41" s="203"/>
      <c r="H41" s="200">
        <v>12</v>
      </c>
      <c r="I41" s="201">
        <v>12</v>
      </c>
      <c r="J41" s="203"/>
      <c r="L41" s="199"/>
      <c r="M41" s="199"/>
      <c r="N41" s="204"/>
      <c r="O41" s="205" t="s">
        <v>263</v>
      </c>
    </row>
    <row r="42" spans="1:15" ht="15.75" thickBot="1">
      <c r="A42" s="57" t="s">
        <v>268</v>
      </c>
      <c r="C42" s="150"/>
      <c r="F42" s="150"/>
      <c r="H42" s="59">
        <v>-10</v>
      </c>
      <c r="I42" s="150"/>
    </row>
    <row r="43" spans="1:15" s="144" customFormat="1" ht="15.75" thickTop="1">
      <c r="A43" s="143" t="s">
        <v>100</v>
      </c>
      <c r="B43" s="144">
        <f>SUM(B4:B41)</f>
        <v>35.700000000000003</v>
      </c>
      <c r="C43" s="155">
        <f>SUM(C4:C41)</f>
        <v>12</v>
      </c>
      <c r="D43" s="143"/>
      <c r="E43" s="144">
        <f>SUM(E4:E42)</f>
        <v>79.5</v>
      </c>
      <c r="F43" s="155">
        <f>SUM(F4:F41)</f>
        <v>13.5</v>
      </c>
      <c r="G43" s="143"/>
      <c r="H43" s="144">
        <f>SUM(H4:H42)</f>
        <v>39.1</v>
      </c>
      <c r="I43" s="155">
        <f>SUM(I4:I41)</f>
        <v>24</v>
      </c>
      <c r="J43" s="143"/>
      <c r="K43" s="144">
        <f>E43*B45</f>
        <v>17.489999999999998</v>
      </c>
      <c r="L43" s="143">
        <f>H43*B45</f>
        <v>8.6020000000000003</v>
      </c>
      <c r="M43" s="143">
        <f>(E43+H43)*B46</f>
        <v>35.58</v>
      </c>
      <c r="N43" s="145"/>
      <c r="O43" s="94" t="s">
        <v>148</v>
      </c>
    </row>
    <row r="45" spans="1:15">
      <c r="A45" s="57" t="s">
        <v>37</v>
      </c>
      <c r="B45" s="59">
        <v>0.22</v>
      </c>
    </row>
    <row r="46" spans="1:15">
      <c r="A46" s="57" t="s">
        <v>98</v>
      </c>
      <c r="B4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4"/>
  <dimension ref="A1:O16"/>
  <sheetViews>
    <sheetView zoomScaleNormal="140" workbookViewId="0">
      <selection activeCell="I5" sqref="I5"/>
    </sheetView>
  </sheetViews>
  <sheetFormatPr defaultRowHeight="14.25"/>
  <cols>
    <col min="1" max="1" width="40.7109375" style="57" bestFit="1" customWidth="1"/>
    <col min="2" max="2" width="5.85546875" style="152" bestFit="1" customWidth="1"/>
    <col min="3" max="3" width="5.5703125" style="152"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2"/>
  </cols>
  <sheetData>
    <row r="1" spans="1:15" s="38" customFormat="1" ht="15">
      <c r="A1" s="36" t="s">
        <v>4</v>
      </c>
      <c r="B1" s="211" t="s">
        <v>5</v>
      </c>
      <c r="C1" s="211"/>
      <c r="D1" s="211"/>
      <c r="E1" s="211" t="s">
        <v>6</v>
      </c>
      <c r="F1" s="211"/>
      <c r="G1" s="212"/>
      <c r="H1" s="211" t="s">
        <v>7</v>
      </c>
      <c r="I1" s="211"/>
      <c r="J1" s="212"/>
      <c r="K1" s="211" t="s">
        <v>96</v>
      </c>
      <c r="L1" s="212"/>
      <c r="M1" s="133" t="s">
        <v>97</v>
      </c>
      <c r="N1" s="40"/>
      <c r="O1" s="65" t="s">
        <v>89</v>
      </c>
    </row>
    <row r="2" spans="1:15" s="38" customFormat="1" ht="15">
      <c r="A2" s="36"/>
      <c r="B2" s="38" t="s">
        <v>94</v>
      </c>
      <c r="C2" s="38" t="s">
        <v>95</v>
      </c>
      <c r="D2" s="36" t="s">
        <v>91</v>
      </c>
      <c r="E2" s="38" t="s">
        <v>94</v>
      </c>
      <c r="F2" s="38" t="s">
        <v>95</v>
      </c>
      <c r="G2" s="36" t="s">
        <v>91</v>
      </c>
      <c r="H2" s="38" t="s">
        <v>94</v>
      </c>
      <c r="I2" s="38" t="s">
        <v>95</v>
      </c>
      <c r="J2" s="36" t="s">
        <v>91</v>
      </c>
      <c r="K2" s="38" t="s">
        <v>6</v>
      </c>
      <c r="L2" s="36" t="s">
        <v>7</v>
      </c>
      <c r="M2" s="133"/>
      <c r="N2" s="40"/>
      <c r="O2" s="65"/>
    </row>
    <row r="3" spans="1:15" s="8" customFormat="1" ht="15.75" customHeight="1">
      <c r="A3" s="44" t="str">
        <f ca="1">Summary!A1</f>
        <v>Status as of 10.24.13</v>
      </c>
      <c r="D3" s="44"/>
      <c r="G3" s="44"/>
      <c r="J3" s="44"/>
      <c r="L3" s="44"/>
      <c r="M3" s="136"/>
      <c r="N3" s="46"/>
      <c r="O3" s="66"/>
    </row>
    <row r="4" spans="1:15" s="22" customFormat="1" ht="15">
      <c r="A4" s="17" t="s">
        <v>48</v>
      </c>
      <c r="B4" s="22">
        <v>0</v>
      </c>
      <c r="C4" s="48">
        <v>0</v>
      </c>
      <c r="D4" s="17"/>
      <c r="E4" s="22">
        <v>0</v>
      </c>
      <c r="F4" s="48">
        <v>0</v>
      </c>
      <c r="G4" s="17"/>
      <c r="H4" s="22">
        <v>0.5</v>
      </c>
      <c r="I4" s="48">
        <v>0</v>
      </c>
      <c r="J4" s="17" t="s">
        <v>127</v>
      </c>
      <c r="L4" s="17"/>
      <c r="M4" s="17"/>
      <c r="N4" s="21"/>
      <c r="O4" s="21"/>
    </row>
    <row r="5" spans="1:15" s="22" customFormat="1" ht="15">
      <c r="A5" s="17" t="s">
        <v>224</v>
      </c>
      <c r="B5" s="22">
        <v>2</v>
      </c>
      <c r="C5" s="48">
        <v>2</v>
      </c>
      <c r="D5" s="17" t="s">
        <v>108</v>
      </c>
      <c r="E5" s="22">
        <v>0</v>
      </c>
      <c r="F5" s="48">
        <v>0</v>
      </c>
      <c r="G5" s="17"/>
      <c r="H5" s="22">
        <v>5</v>
      </c>
      <c r="I5" s="48">
        <v>0.5</v>
      </c>
      <c r="J5" s="17" t="s">
        <v>103</v>
      </c>
      <c r="L5" s="17"/>
      <c r="M5" s="17"/>
      <c r="N5" s="21" t="s">
        <v>225</v>
      </c>
      <c r="O5" s="21" t="s">
        <v>226</v>
      </c>
    </row>
    <row r="6" spans="1:15" s="22" customFormat="1" ht="15">
      <c r="A6" s="17" t="s">
        <v>131</v>
      </c>
      <c r="B6" s="22">
        <v>0</v>
      </c>
      <c r="C6" s="48">
        <v>0</v>
      </c>
      <c r="D6" s="17"/>
      <c r="E6" s="22">
        <v>0</v>
      </c>
      <c r="F6" s="48">
        <v>0</v>
      </c>
      <c r="G6" s="17"/>
      <c r="H6" s="22">
        <v>0.5</v>
      </c>
      <c r="I6" s="48">
        <v>0</v>
      </c>
      <c r="J6" s="17" t="s">
        <v>127</v>
      </c>
      <c r="L6" s="17"/>
      <c r="M6" s="17"/>
      <c r="N6" s="21"/>
      <c r="O6" s="21"/>
    </row>
    <row r="7" spans="1:15" s="22" customFormat="1" ht="15">
      <c r="A7" s="17" t="s">
        <v>132</v>
      </c>
      <c r="B7" s="22">
        <v>0</v>
      </c>
      <c r="C7" s="48">
        <v>0</v>
      </c>
      <c r="D7" s="17"/>
      <c r="E7" s="22">
        <v>0</v>
      </c>
      <c r="F7" s="48">
        <v>0</v>
      </c>
      <c r="G7" s="17"/>
      <c r="H7" s="22">
        <v>0.3</v>
      </c>
      <c r="I7" s="48">
        <v>0</v>
      </c>
      <c r="J7" s="17" t="s">
        <v>127</v>
      </c>
      <c r="L7" s="17"/>
      <c r="M7" s="17"/>
      <c r="N7" s="21"/>
      <c r="O7" s="21" t="s">
        <v>184</v>
      </c>
    </row>
    <row r="8" spans="1:15" s="22" customFormat="1" ht="15">
      <c r="A8" s="17" t="s">
        <v>133</v>
      </c>
      <c r="C8" s="48"/>
      <c r="D8" s="17"/>
      <c r="E8" s="22">
        <v>0.3</v>
      </c>
      <c r="F8" s="48">
        <v>0</v>
      </c>
      <c r="G8" s="17" t="s">
        <v>108</v>
      </c>
      <c r="H8" s="22">
        <v>1</v>
      </c>
      <c r="I8" s="48">
        <v>0</v>
      </c>
      <c r="J8" s="17" t="s">
        <v>127</v>
      </c>
      <c r="L8" s="17"/>
      <c r="M8" s="17"/>
      <c r="N8" s="21"/>
      <c r="O8" s="21" t="s">
        <v>185</v>
      </c>
    </row>
    <row r="9" spans="1:15" s="22" customFormat="1" ht="15">
      <c r="A9" s="17" t="s">
        <v>134</v>
      </c>
      <c r="C9" s="48"/>
      <c r="D9" s="17"/>
      <c r="E9" s="22">
        <v>1</v>
      </c>
      <c r="F9" s="48">
        <v>0</v>
      </c>
      <c r="G9" s="17" t="s">
        <v>105</v>
      </c>
      <c r="H9" s="22">
        <v>1</v>
      </c>
      <c r="I9" s="48">
        <v>0</v>
      </c>
      <c r="J9" s="17" t="s">
        <v>127</v>
      </c>
      <c r="L9" s="17"/>
      <c r="M9" s="17"/>
      <c r="N9" s="21"/>
      <c r="O9" s="21" t="s">
        <v>186</v>
      </c>
    </row>
    <row r="10" spans="1:15" s="22" customFormat="1" ht="15">
      <c r="A10" s="17" t="s">
        <v>135</v>
      </c>
      <c r="B10" s="22">
        <v>5</v>
      </c>
      <c r="C10" s="48">
        <v>4</v>
      </c>
      <c r="D10" s="17" t="s">
        <v>108</v>
      </c>
      <c r="E10" s="22">
        <v>2</v>
      </c>
      <c r="F10" s="48">
        <v>0</v>
      </c>
      <c r="G10" s="17" t="s">
        <v>104</v>
      </c>
      <c r="H10" s="22">
        <v>2</v>
      </c>
      <c r="I10" s="48">
        <v>0</v>
      </c>
      <c r="J10" s="17" t="s">
        <v>127</v>
      </c>
      <c r="L10" s="17"/>
      <c r="M10" s="17"/>
      <c r="N10" s="21" t="s">
        <v>220</v>
      </c>
      <c r="O10" s="21" t="s">
        <v>213</v>
      </c>
    </row>
    <row r="11" spans="1:15" s="22" customFormat="1" ht="15">
      <c r="A11" s="17"/>
      <c r="B11" s="22" t="s">
        <v>183</v>
      </c>
      <c r="C11" s="48"/>
      <c r="D11" s="17"/>
      <c r="F11" s="48"/>
      <c r="G11" s="17"/>
      <c r="I11" s="48"/>
      <c r="J11" s="17"/>
      <c r="L11" s="17"/>
      <c r="M11" s="17"/>
      <c r="N11" s="21"/>
      <c r="O11" s="21"/>
    </row>
    <row r="12" spans="1:15" s="30" customFormat="1" ht="15.75" thickBot="1">
      <c r="A12" s="28"/>
      <c r="C12" s="154"/>
      <c r="D12" s="28"/>
      <c r="F12" s="154"/>
      <c r="G12" s="28"/>
      <c r="I12" s="154"/>
      <c r="J12" s="28"/>
      <c r="L12" s="28"/>
      <c r="M12" s="28"/>
      <c r="N12" s="31"/>
      <c r="O12" s="31"/>
    </row>
    <row r="13" spans="1:15" ht="15.75" thickTop="1">
      <c r="A13" s="57" t="s">
        <v>100</v>
      </c>
      <c r="B13" s="152">
        <f>SUM(B4:B12)</f>
        <v>7</v>
      </c>
      <c r="C13" s="156">
        <f>SUM(C4:C12)</f>
        <v>6</v>
      </c>
      <c r="E13" s="59">
        <f>SUM(E4:E12)</f>
        <v>3.3</v>
      </c>
      <c r="F13" s="150">
        <f>SUM(F4:F12)</f>
        <v>0</v>
      </c>
      <c r="H13" s="59">
        <f>SUM(H4:H12)</f>
        <v>10.3</v>
      </c>
      <c r="I13" s="150">
        <f>SUM(I4:I12)</f>
        <v>0.5</v>
      </c>
      <c r="K13" s="59">
        <f>E13*B15</f>
        <v>0.98999999999999988</v>
      </c>
      <c r="L13" s="57">
        <f>H13*B15</f>
        <v>3.0900000000000003</v>
      </c>
      <c r="M13" s="57">
        <f>(E13+H13)*B16</f>
        <v>4.08</v>
      </c>
      <c r="O13" s="71" t="s">
        <v>148</v>
      </c>
    </row>
    <row r="15" spans="1:15">
      <c r="A15" s="57" t="s">
        <v>37</v>
      </c>
      <c r="B15" s="152">
        <v>0.3</v>
      </c>
    </row>
    <row r="16" spans="1:15">
      <c r="A16" s="57" t="s">
        <v>98</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sheetPr codeName="Sheet5"/>
  <dimension ref="A1:O12"/>
  <sheetViews>
    <sheetView workbookViewId="0">
      <selection activeCell="A5" sqref="A5:IV5"/>
    </sheetView>
  </sheetViews>
  <sheetFormatPr defaultColWidth="19" defaultRowHeight="14.25"/>
  <cols>
    <col min="1" max="1" width="39.85546875" style="111"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2" bestFit="1" customWidth="1"/>
    <col min="16" max="16384" width="19" style="152"/>
  </cols>
  <sheetData>
    <row r="1" spans="1:15" s="38" customFormat="1" ht="15">
      <c r="A1" s="36" t="s">
        <v>4</v>
      </c>
      <c r="B1" s="210" t="s">
        <v>5</v>
      </c>
      <c r="C1" s="211"/>
      <c r="D1" s="212"/>
      <c r="E1" s="210" t="s">
        <v>6</v>
      </c>
      <c r="F1" s="211"/>
      <c r="G1" s="212"/>
      <c r="H1" s="210" t="s">
        <v>7</v>
      </c>
      <c r="I1" s="211"/>
      <c r="J1" s="212"/>
      <c r="K1" s="210" t="s">
        <v>96</v>
      </c>
      <c r="L1" s="212"/>
      <c r="M1" s="40" t="s">
        <v>97</v>
      </c>
      <c r="N1" s="40"/>
      <c r="O1" s="38"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c r="A3" s="44" t="str">
        <f ca="1">Summary!A1</f>
        <v>Status as of 10.24.13</v>
      </c>
      <c r="B3" s="43"/>
      <c r="D3" s="44"/>
      <c r="E3" s="43"/>
      <c r="G3" s="44"/>
      <c r="H3" s="43"/>
      <c r="J3" s="44"/>
      <c r="K3" s="43"/>
      <c r="L3" s="44"/>
      <c r="M3" s="46"/>
      <c r="N3" s="46"/>
    </row>
    <row r="4" spans="1:15" s="22" customFormat="1" ht="15">
      <c r="A4" s="110" t="s">
        <v>49</v>
      </c>
      <c r="B4" s="18">
        <v>0.5</v>
      </c>
      <c r="C4" s="48">
        <v>0.5</v>
      </c>
      <c r="D4" s="17"/>
      <c r="E4" s="18">
        <v>1</v>
      </c>
      <c r="F4" s="48">
        <v>1</v>
      </c>
      <c r="G4" s="17"/>
      <c r="H4" s="18">
        <v>0.2</v>
      </c>
      <c r="I4" s="48">
        <v>0.2</v>
      </c>
      <c r="J4" s="17"/>
      <c r="K4" s="18"/>
      <c r="L4" s="17"/>
      <c r="M4" s="21"/>
      <c r="N4" s="21"/>
    </row>
    <row r="5" spans="1:15" s="200" customFormat="1" ht="15">
      <c r="A5" s="206" t="s">
        <v>50</v>
      </c>
      <c r="B5" s="207">
        <v>1.5</v>
      </c>
      <c r="C5" s="201">
        <v>1.5</v>
      </c>
      <c r="D5" s="199"/>
      <c r="E5" s="207">
        <v>1</v>
      </c>
      <c r="F5" s="201">
        <v>1</v>
      </c>
      <c r="G5" s="199"/>
      <c r="H5" s="207">
        <v>3</v>
      </c>
      <c r="I5" s="201">
        <v>3</v>
      </c>
      <c r="J5" s="199"/>
      <c r="K5" s="207"/>
      <c r="L5" s="199"/>
      <c r="M5" s="202"/>
      <c r="N5" s="202"/>
    </row>
    <row r="6" spans="1:15" s="22" customFormat="1" ht="15">
      <c r="A6" s="110" t="s">
        <v>149</v>
      </c>
      <c r="B6" s="18"/>
      <c r="C6" s="48"/>
      <c r="D6" s="17"/>
      <c r="E6" s="18"/>
      <c r="F6" s="48"/>
      <c r="G6" s="17"/>
      <c r="H6" s="18">
        <v>0.2</v>
      </c>
      <c r="I6" s="48">
        <v>0.2</v>
      </c>
      <c r="J6" s="17" t="s">
        <v>127</v>
      </c>
      <c r="K6" s="18"/>
      <c r="L6" s="17"/>
      <c r="M6" s="21"/>
      <c r="N6" s="21"/>
    </row>
    <row r="7" spans="1:15" s="22" customFormat="1" ht="15">
      <c r="A7" s="110"/>
      <c r="B7" s="18"/>
      <c r="C7" s="48"/>
      <c r="D7" s="17"/>
      <c r="E7" s="18"/>
      <c r="F7" s="48"/>
      <c r="G7" s="17"/>
      <c r="H7" s="18"/>
      <c r="I7" s="48"/>
      <c r="J7" s="17"/>
      <c r="K7" s="18"/>
      <c r="L7" s="17"/>
      <c r="M7" s="21"/>
      <c r="N7" s="21"/>
    </row>
    <row r="8" spans="1:15" s="30" customFormat="1" ht="15.75" thickBot="1">
      <c r="A8" s="151"/>
      <c r="B8" s="29"/>
      <c r="C8" s="154"/>
      <c r="D8" s="28"/>
      <c r="E8" s="29"/>
      <c r="F8" s="154"/>
      <c r="G8" s="28"/>
      <c r="H8" s="29"/>
      <c r="I8" s="154"/>
      <c r="J8" s="28"/>
      <c r="K8" s="29"/>
      <c r="L8" s="28"/>
      <c r="M8" s="31"/>
      <c r="N8" s="31"/>
    </row>
    <row r="9" spans="1:15" ht="15.75" thickTop="1">
      <c r="A9" s="111" t="s">
        <v>100</v>
      </c>
      <c r="B9" s="58">
        <f>SUM(B4:B8)</f>
        <v>2</v>
      </c>
      <c r="C9" s="150">
        <f>SUM(C4:C8)</f>
        <v>2</v>
      </c>
      <c r="E9" s="58">
        <f>SUM(E4:E8)</f>
        <v>2</v>
      </c>
      <c r="F9" s="150">
        <f>SUM(F4:F8)</f>
        <v>2</v>
      </c>
      <c r="H9" s="58">
        <f>SUM(H4:H8)</f>
        <v>3.4000000000000004</v>
      </c>
      <c r="I9" s="150">
        <f>SUM(I4:I8)</f>
        <v>3.4000000000000004</v>
      </c>
      <c r="K9" s="58">
        <f>E9*B11</f>
        <v>0.6</v>
      </c>
      <c r="L9" s="57">
        <f>H9*B11</f>
        <v>1.02</v>
      </c>
      <c r="M9" s="71">
        <f>(E9+H9)*B12</f>
        <v>1.62</v>
      </c>
      <c r="O9" s="71" t="s">
        <v>148</v>
      </c>
    </row>
    <row r="11" spans="1:15">
      <c r="A11" s="111" t="s">
        <v>37</v>
      </c>
      <c r="B11" s="58">
        <v>0.3</v>
      </c>
    </row>
    <row r="12" spans="1:15">
      <c r="A12" s="111"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6"/>
  <dimension ref="A1:O12"/>
  <sheetViews>
    <sheetView workbookViewId="0">
      <selection activeCell="A5" sqref="A5:IV5"/>
    </sheetView>
  </sheetViews>
  <sheetFormatPr defaultRowHeight="14.25"/>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2" bestFit="1" customWidth="1"/>
    <col min="17" max="16384" width="9.140625" style="152"/>
  </cols>
  <sheetData>
    <row r="1" spans="1:15" s="38" customFormat="1" ht="15">
      <c r="A1" s="36" t="s">
        <v>4</v>
      </c>
      <c r="B1" s="210" t="s">
        <v>5</v>
      </c>
      <c r="C1" s="211"/>
      <c r="D1" s="212"/>
      <c r="E1" s="210" t="s">
        <v>6</v>
      </c>
      <c r="F1" s="211"/>
      <c r="G1" s="212"/>
      <c r="H1" s="210" t="s">
        <v>7</v>
      </c>
      <c r="I1" s="211"/>
      <c r="J1" s="212"/>
      <c r="K1" s="210" t="s">
        <v>96</v>
      </c>
      <c r="L1" s="212"/>
      <c r="M1" s="40" t="s">
        <v>97</v>
      </c>
      <c r="N1" s="40"/>
      <c r="O1" s="65"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c r="A3" s="44" t="str">
        <f ca="1">Summary!A1</f>
        <v>Status as of 10.24.13</v>
      </c>
      <c r="B3" s="43"/>
      <c r="D3" s="44"/>
      <c r="E3" s="43"/>
      <c r="G3" s="44"/>
      <c r="H3" s="43"/>
      <c r="J3" s="44"/>
      <c r="K3" s="43"/>
      <c r="L3" s="44"/>
      <c r="M3" s="46"/>
      <c r="N3" s="46"/>
      <c r="O3" s="66"/>
    </row>
    <row r="4" spans="1:15" s="22" customFormat="1" ht="15">
      <c r="A4" s="17" t="s">
        <v>51</v>
      </c>
      <c r="B4" s="18">
        <v>1</v>
      </c>
      <c r="C4" s="48">
        <v>0</v>
      </c>
      <c r="D4" s="17"/>
      <c r="E4" s="18">
        <v>0.5</v>
      </c>
      <c r="F4" s="48">
        <v>0</v>
      </c>
      <c r="G4" s="17"/>
      <c r="H4" s="18">
        <v>1</v>
      </c>
      <c r="I4" s="48">
        <v>0</v>
      </c>
      <c r="J4" s="17" t="s">
        <v>93</v>
      </c>
      <c r="K4" s="18"/>
      <c r="L4" s="17"/>
      <c r="M4" s="21"/>
      <c r="N4" s="21"/>
      <c r="O4" s="21"/>
    </row>
    <row r="5" spans="1:15" s="22" customFormat="1" ht="15">
      <c r="A5" s="17" t="s">
        <v>52</v>
      </c>
      <c r="B5" s="18">
        <v>1.5</v>
      </c>
      <c r="C5" s="48">
        <v>1.5</v>
      </c>
      <c r="D5" s="17"/>
      <c r="E5" s="18">
        <v>1</v>
      </c>
      <c r="F5" s="48">
        <v>1</v>
      </c>
      <c r="G5" s="17"/>
      <c r="H5" s="18">
        <v>1</v>
      </c>
      <c r="I5" s="48">
        <v>1</v>
      </c>
      <c r="J5" s="17" t="s">
        <v>93</v>
      </c>
      <c r="K5" s="18"/>
      <c r="L5" s="17"/>
      <c r="M5" s="21"/>
      <c r="N5" s="21" t="s">
        <v>147</v>
      </c>
      <c r="O5" s="21" t="s">
        <v>124</v>
      </c>
    </row>
    <row r="6" spans="1:15" s="22" customFormat="1" ht="15">
      <c r="A6" s="17" t="s">
        <v>191</v>
      </c>
      <c r="B6" s="18"/>
      <c r="C6" s="48"/>
      <c r="D6" s="17"/>
      <c r="E6" s="18">
        <v>0.3</v>
      </c>
      <c r="F6" s="48">
        <v>0.3</v>
      </c>
      <c r="G6" s="17" t="s">
        <v>103</v>
      </c>
      <c r="H6" s="18">
        <v>0.3</v>
      </c>
      <c r="I6" s="48">
        <v>0.3</v>
      </c>
      <c r="J6" s="17" t="s">
        <v>93</v>
      </c>
      <c r="K6" s="18"/>
      <c r="L6" s="17"/>
      <c r="M6" s="21"/>
      <c r="N6" s="21"/>
      <c r="O6" s="21"/>
    </row>
    <row r="7" spans="1:15" s="22" customFormat="1" ht="15">
      <c r="A7" s="17" t="s">
        <v>122</v>
      </c>
      <c r="B7" s="18"/>
      <c r="C7" s="48"/>
      <c r="D7" s="17"/>
      <c r="E7" s="18"/>
      <c r="F7" s="48"/>
      <c r="G7" s="17"/>
      <c r="H7" s="18">
        <v>0.5</v>
      </c>
      <c r="I7" s="48">
        <v>0</v>
      </c>
      <c r="J7" s="17" t="s">
        <v>93</v>
      </c>
      <c r="K7" s="18"/>
      <c r="L7" s="17"/>
      <c r="M7" s="21"/>
      <c r="N7" s="21"/>
      <c r="O7" s="21" t="s">
        <v>125</v>
      </c>
    </row>
    <row r="8" spans="1:15" s="55" customFormat="1" ht="15.75" thickBot="1">
      <c r="A8" s="50"/>
      <c r="B8" s="51"/>
      <c r="C8" s="52"/>
      <c r="D8" s="50"/>
      <c r="E8" s="51"/>
      <c r="F8" s="52"/>
      <c r="G8" s="50"/>
      <c r="H8" s="51"/>
      <c r="I8" s="52"/>
      <c r="J8" s="50"/>
      <c r="K8" s="51"/>
      <c r="L8" s="50"/>
      <c r="M8" s="157"/>
      <c r="N8" s="157"/>
      <c r="O8" s="157"/>
    </row>
    <row r="9" spans="1:15" ht="15.75" thickTop="1">
      <c r="A9" s="57" t="s">
        <v>100</v>
      </c>
      <c r="B9" s="58">
        <f>SUM(B4:B8)</f>
        <v>2.5</v>
      </c>
      <c r="C9" s="150">
        <f>SUM(C4:C8)</f>
        <v>1.5</v>
      </c>
      <c r="E9" s="58">
        <f>SUM(E4:E8)</f>
        <v>1.8</v>
      </c>
      <c r="F9" s="150">
        <f>SUM(F4:F8)</f>
        <v>1.3</v>
      </c>
      <c r="H9" s="58">
        <f>SUM(H4:H8)</f>
        <v>2.8</v>
      </c>
      <c r="I9" s="150">
        <f>SUM(I4:I8)</f>
        <v>1.3</v>
      </c>
      <c r="K9" s="58">
        <f>E9*B11</f>
        <v>0.54</v>
      </c>
      <c r="L9" s="57">
        <f>H9*B11</f>
        <v>0.84</v>
      </c>
      <c r="M9" s="71">
        <f>(E9+H9)*B12</f>
        <v>1.38</v>
      </c>
      <c r="O9" s="71" t="s">
        <v>148</v>
      </c>
    </row>
    <row r="11" spans="1:15">
      <c r="A11" s="57" t="s">
        <v>37</v>
      </c>
      <c r="B11" s="58">
        <v>0.3</v>
      </c>
    </row>
    <row r="12" spans="1:15">
      <c r="A12" s="57"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sheetPr codeName="Sheet7"/>
  <dimension ref="A1:O16"/>
  <sheetViews>
    <sheetView workbookViewId="0">
      <selection activeCell="I7" sqref="I7"/>
    </sheetView>
  </sheetViews>
  <sheetFormatPr defaultRowHeight="14.25"/>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0" bestFit="1" customWidth="1"/>
    <col min="16" max="16384" width="9.140625" style="152"/>
  </cols>
  <sheetData>
    <row r="1" spans="1:15" s="38" customFormat="1" ht="15">
      <c r="A1" s="36" t="s">
        <v>4</v>
      </c>
      <c r="B1" s="210" t="s">
        <v>5</v>
      </c>
      <c r="C1" s="211"/>
      <c r="D1" s="212"/>
      <c r="E1" s="210" t="s">
        <v>6</v>
      </c>
      <c r="F1" s="211"/>
      <c r="G1" s="212"/>
      <c r="H1" s="210" t="s">
        <v>7</v>
      </c>
      <c r="I1" s="211"/>
      <c r="J1" s="212"/>
      <c r="K1" s="210" t="s">
        <v>96</v>
      </c>
      <c r="L1" s="212"/>
      <c r="M1" s="40" t="s">
        <v>97</v>
      </c>
      <c r="N1" s="40"/>
      <c r="O1" s="38"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c r="A3" s="44" t="str">
        <f ca="1">Summary!A1</f>
        <v>Status as of 10.24.13</v>
      </c>
      <c r="B3" s="43"/>
      <c r="D3" s="44"/>
      <c r="E3" s="43"/>
      <c r="G3" s="44"/>
      <c r="H3" s="43"/>
      <c r="J3" s="44"/>
      <c r="K3" s="43"/>
      <c r="L3" s="44"/>
      <c r="M3" s="46"/>
      <c r="N3" s="46"/>
    </row>
    <row r="4" spans="1:15" s="22" customFormat="1" ht="15">
      <c r="A4" s="17" t="s">
        <v>40</v>
      </c>
      <c r="B4" s="18">
        <v>0.1</v>
      </c>
      <c r="C4" s="48">
        <v>0.1</v>
      </c>
      <c r="D4" s="17"/>
      <c r="E4" s="18">
        <v>0</v>
      </c>
      <c r="F4" s="48">
        <v>0</v>
      </c>
      <c r="G4" s="17"/>
      <c r="H4" s="18">
        <v>0.2</v>
      </c>
      <c r="I4" s="48">
        <v>0</v>
      </c>
      <c r="J4" s="17" t="s">
        <v>93</v>
      </c>
      <c r="K4" s="18"/>
      <c r="L4" s="17"/>
      <c r="M4" s="21"/>
      <c r="N4" s="21"/>
      <c r="O4" s="158"/>
    </row>
    <row r="5" spans="1:15" s="22" customFormat="1" ht="15">
      <c r="A5" s="17" t="s">
        <v>41</v>
      </c>
      <c r="B5" s="18">
        <v>0.1</v>
      </c>
      <c r="C5" s="48">
        <v>0.1</v>
      </c>
      <c r="D5" s="17"/>
      <c r="E5" s="18"/>
      <c r="F5" s="48"/>
      <c r="G5" s="17"/>
      <c r="H5" s="18">
        <v>0.1</v>
      </c>
      <c r="I5" s="48">
        <v>0</v>
      </c>
      <c r="J5" s="17" t="s">
        <v>93</v>
      </c>
      <c r="K5" s="18"/>
      <c r="L5" s="17"/>
      <c r="M5" s="21"/>
      <c r="N5" s="21"/>
      <c r="O5" s="158"/>
    </row>
    <row r="6" spans="1:15" s="22" customFormat="1" ht="15">
      <c r="A6" s="17" t="s">
        <v>42</v>
      </c>
      <c r="B6" s="18">
        <v>0.2</v>
      </c>
      <c r="C6" s="48">
        <v>0.2</v>
      </c>
      <c r="D6" s="17"/>
      <c r="E6" s="18">
        <v>0.2</v>
      </c>
      <c r="F6" s="48">
        <v>0.2</v>
      </c>
      <c r="G6" s="17"/>
      <c r="H6" s="18">
        <v>0.5</v>
      </c>
      <c r="I6" s="48">
        <v>0</v>
      </c>
      <c r="J6" s="17" t="s">
        <v>93</v>
      </c>
      <c r="K6" s="18"/>
      <c r="L6" s="17"/>
      <c r="M6" s="21"/>
      <c r="N6" s="21"/>
      <c r="O6" s="158" t="s">
        <v>43</v>
      </c>
    </row>
    <row r="7" spans="1:15" s="22" customFormat="1" ht="15">
      <c r="A7" s="17" t="s">
        <v>44</v>
      </c>
      <c r="B7" s="18">
        <v>0.3</v>
      </c>
      <c r="C7" s="48">
        <v>0.3</v>
      </c>
      <c r="D7" s="17"/>
      <c r="E7" s="18">
        <v>1.5</v>
      </c>
      <c r="F7" s="48">
        <v>1.5</v>
      </c>
      <c r="G7" s="17"/>
      <c r="H7" s="18">
        <v>0.4</v>
      </c>
      <c r="I7" s="48">
        <v>0.4</v>
      </c>
      <c r="J7" s="17" t="s">
        <v>93</v>
      </c>
      <c r="K7" s="18"/>
      <c r="L7" s="17"/>
      <c r="M7" s="21"/>
      <c r="N7" s="21"/>
      <c r="O7" s="158"/>
    </row>
    <row r="8" spans="1:15" s="22" customFormat="1" ht="15">
      <c r="A8" s="17" t="s">
        <v>45</v>
      </c>
      <c r="B8" s="18">
        <v>0.2</v>
      </c>
      <c r="C8" s="48">
        <v>0.2</v>
      </c>
      <c r="D8" s="17"/>
      <c r="E8" s="18">
        <v>0.7</v>
      </c>
      <c r="F8" s="48">
        <v>0.7</v>
      </c>
      <c r="G8" s="17"/>
      <c r="H8" s="18">
        <v>0.6</v>
      </c>
      <c r="I8" s="48">
        <v>0</v>
      </c>
      <c r="J8" s="17" t="s">
        <v>93</v>
      </c>
      <c r="K8" s="18"/>
      <c r="L8" s="17"/>
      <c r="M8" s="21"/>
      <c r="N8" s="21"/>
      <c r="O8" s="158"/>
    </row>
    <row r="9" spans="1:15" s="22" customFormat="1" ht="15">
      <c r="A9" s="17" t="s">
        <v>46</v>
      </c>
      <c r="B9" s="18">
        <v>0.2</v>
      </c>
      <c r="C9" s="48">
        <v>0.2</v>
      </c>
      <c r="D9" s="17"/>
      <c r="E9" s="18">
        <v>0.6</v>
      </c>
      <c r="F9" s="48">
        <v>0.6</v>
      </c>
      <c r="G9" s="17"/>
      <c r="H9" s="18">
        <v>1</v>
      </c>
      <c r="I9" s="48">
        <v>1</v>
      </c>
      <c r="J9" s="17" t="s">
        <v>93</v>
      </c>
      <c r="K9" s="18"/>
      <c r="L9" s="17"/>
      <c r="M9" s="21"/>
      <c r="N9" s="21"/>
      <c r="O9" s="158"/>
    </row>
    <row r="10" spans="1:15" s="22" customFormat="1" ht="15">
      <c r="A10" s="17" t="s">
        <v>47</v>
      </c>
      <c r="B10" s="18">
        <v>1.2</v>
      </c>
      <c r="C10" s="48">
        <v>1.2</v>
      </c>
      <c r="D10" s="17"/>
      <c r="E10" s="18">
        <v>0.9</v>
      </c>
      <c r="F10" s="48">
        <v>0.9</v>
      </c>
      <c r="G10" s="17"/>
      <c r="H10" s="18">
        <v>0.1</v>
      </c>
      <c r="I10" s="48">
        <v>0.1</v>
      </c>
      <c r="J10" s="17" t="s">
        <v>93</v>
      </c>
      <c r="K10" s="18"/>
      <c r="L10" s="17"/>
      <c r="M10" s="21"/>
      <c r="N10" s="21"/>
      <c r="O10" s="158"/>
    </row>
    <row r="11" spans="1:15" s="22" customFormat="1" ht="15">
      <c r="A11" s="17" t="s">
        <v>192</v>
      </c>
      <c r="B11" s="18">
        <v>2</v>
      </c>
      <c r="C11" s="48">
        <v>2</v>
      </c>
      <c r="D11" s="17" t="s">
        <v>108</v>
      </c>
      <c r="E11" s="18">
        <v>0.5</v>
      </c>
      <c r="F11" s="48">
        <v>0.5</v>
      </c>
      <c r="G11" s="17"/>
      <c r="H11" s="18">
        <v>2.5</v>
      </c>
      <c r="I11" s="48">
        <v>1</v>
      </c>
      <c r="J11" s="17"/>
      <c r="K11" s="18"/>
      <c r="L11" s="17"/>
      <c r="M11" s="21"/>
      <c r="N11" s="21"/>
      <c r="O11" s="158"/>
    </row>
    <row r="12" spans="1:15" s="30" customFormat="1" ht="15.75" thickBot="1">
      <c r="A12" s="28"/>
      <c r="B12" s="29"/>
      <c r="C12" s="154"/>
      <c r="D12" s="28"/>
      <c r="E12" s="29"/>
      <c r="F12" s="154"/>
      <c r="G12" s="28"/>
      <c r="H12" s="29"/>
      <c r="I12" s="198"/>
      <c r="J12" s="28"/>
      <c r="K12" s="29"/>
      <c r="L12" s="28"/>
      <c r="M12" s="31"/>
      <c r="N12" s="31"/>
      <c r="O12" s="159"/>
    </row>
    <row r="13" spans="1:15" ht="15.75" thickTop="1">
      <c r="A13" s="57" t="s">
        <v>100</v>
      </c>
      <c r="B13" s="58">
        <f>SUM(B4:B12)</f>
        <v>4.3</v>
      </c>
      <c r="C13" s="150">
        <f>SUM(C4:C12)</f>
        <v>4.3</v>
      </c>
      <c r="E13" s="58">
        <f>SUM(E4:E12)</f>
        <v>4.4000000000000004</v>
      </c>
      <c r="F13" s="150">
        <f>SUM(F4:F12)</f>
        <v>4.4000000000000004</v>
      </c>
      <c r="H13" s="58">
        <f>SUM(H4:H12)</f>
        <v>5.4</v>
      </c>
      <c r="I13" s="150">
        <f>SUM(I4:I12)</f>
        <v>2.5</v>
      </c>
      <c r="K13" s="58">
        <f>E13*B15</f>
        <v>1.32</v>
      </c>
      <c r="L13" s="57">
        <f>H13*B15</f>
        <v>1.62</v>
      </c>
      <c r="M13" s="71">
        <f>(E13+H13)*B16</f>
        <v>2.94</v>
      </c>
      <c r="O13" s="71" t="s">
        <v>148</v>
      </c>
    </row>
    <row r="15" spans="1:15">
      <c r="A15" s="57" t="s">
        <v>37</v>
      </c>
      <c r="B15" s="58">
        <v>0.3</v>
      </c>
    </row>
    <row r="16" spans="1:15">
      <c r="A16" s="57" t="s">
        <v>98</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sheetPr codeName="Sheet8"/>
  <dimension ref="A1:O30"/>
  <sheetViews>
    <sheetView workbookViewId="0">
      <selection activeCell="F21" sqref="F21"/>
    </sheetView>
  </sheetViews>
  <sheetFormatPr defaultColWidth="4" defaultRowHeight="14.25"/>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2"/>
  </cols>
  <sheetData>
    <row r="1" spans="1:15" s="38" customFormat="1" ht="15">
      <c r="A1" s="36" t="s">
        <v>4</v>
      </c>
      <c r="B1" s="210" t="s">
        <v>5</v>
      </c>
      <c r="C1" s="211"/>
      <c r="D1" s="212"/>
      <c r="E1" s="210" t="s">
        <v>6</v>
      </c>
      <c r="F1" s="211"/>
      <c r="G1" s="212"/>
      <c r="H1" s="210" t="s">
        <v>7</v>
      </c>
      <c r="I1" s="211"/>
      <c r="J1" s="212"/>
      <c r="K1" s="210" t="s">
        <v>96</v>
      </c>
      <c r="L1" s="212"/>
      <c r="M1" s="40" t="s">
        <v>97</v>
      </c>
      <c r="N1" s="39"/>
      <c r="O1" s="65"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39"/>
      <c r="O2" s="65"/>
    </row>
    <row r="3" spans="1:15" s="8" customFormat="1" ht="15">
      <c r="A3" s="44" t="str">
        <f ca="1">Summary!A1</f>
        <v>Status as of 10.24.13</v>
      </c>
      <c r="B3" s="43"/>
      <c r="D3" s="44"/>
      <c r="E3" s="43"/>
      <c r="G3" s="44"/>
      <c r="H3" s="43"/>
      <c r="J3" s="44"/>
      <c r="K3" s="43"/>
      <c r="L3" s="44"/>
      <c r="M3" s="46"/>
      <c r="N3" s="45"/>
      <c r="O3" s="66"/>
    </row>
    <row r="4" spans="1:15" s="22" customFormat="1" ht="15">
      <c r="A4" s="17" t="s">
        <v>25</v>
      </c>
      <c r="B4" s="18">
        <v>1</v>
      </c>
      <c r="C4" s="48">
        <v>1</v>
      </c>
      <c r="D4" s="17"/>
      <c r="E4" s="18">
        <v>1</v>
      </c>
      <c r="F4" s="48">
        <v>0</v>
      </c>
      <c r="G4" s="17"/>
      <c r="H4" s="18">
        <v>0.5</v>
      </c>
      <c r="I4" s="48">
        <v>0.5</v>
      </c>
      <c r="J4" s="17" t="s">
        <v>93</v>
      </c>
      <c r="K4" s="18"/>
      <c r="L4" s="17"/>
      <c r="M4" s="21"/>
      <c r="N4" s="19"/>
      <c r="O4" s="21"/>
    </row>
    <row r="5" spans="1:15" s="22" customFormat="1" ht="15">
      <c r="A5" s="17" t="s">
        <v>26</v>
      </c>
      <c r="B5" s="18">
        <v>0.1</v>
      </c>
      <c r="C5" s="48">
        <v>0.1</v>
      </c>
      <c r="D5" s="17"/>
      <c r="E5" s="18">
        <v>0</v>
      </c>
      <c r="F5" s="48">
        <v>0</v>
      </c>
      <c r="G5" s="17"/>
      <c r="H5" s="18">
        <v>0.3</v>
      </c>
      <c r="I5" s="48">
        <v>0.3</v>
      </c>
      <c r="J5" s="17" t="s">
        <v>93</v>
      </c>
      <c r="K5" s="18"/>
      <c r="L5" s="17"/>
      <c r="M5" s="21"/>
      <c r="N5" s="19"/>
      <c r="O5" s="21"/>
    </row>
    <row r="6" spans="1:15" s="22" customFormat="1" ht="15">
      <c r="A6" s="17" t="s">
        <v>27</v>
      </c>
      <c r="B6" s="18">
        <v>1.5</v>
      </c>
      <c r="C6" s="48">
        <v>1.5</v>
      </c>
      <c r="D6" s="17"/>
      <c r="E6" s="18">
        <v>0.4</v>
      </c>
      <c r="F6" s="48">
        <v>0.4</v>
      </c>
      <c r="G6" s="17"/>
      <c r="H6" s="18">
        <v>0.6</v>
      </c>
      <c r="I6" s="48">
        <v>0.6</v>
      </c>
      <c r="J6" s="17" t="s">
        <v>93</v>
      </c>
      <c r="K6" s="18"/>
      <c r="L6" s="17"/>
      <c r="M6" s="21"/>
      <c r="N6" s="19"/>
      <c r="O6" s="21"/>
    </row>
    <row r="7" spans="1:15" s="22" customFormat="1" ht="15">
      <c r="A7" s="17" t="s">
        <v>28</v>
      </c>
      <c r="B7" s="18">
        <v>0</v>
      </c>
      <c r="C7" s="48">
        <v>0</v>
      </c>
      <c r="D7" s="17"/>
      <c r="E7" s="18">
        <v>0.3</v>
      </c>
      <c r="F7" s="48">
        <v>0.3</v>
      </c>
      <c r="G7" s="17"/>
      <c r="H7" s="18">
        <v>0</v>
      </c>
      <c r="I7" s="48">
        <v>0</v>
      </c>
      <c r="J7" s="17" t="s">
        <v>93</v>
      </c>
      <c r="K7" s="18"/>
      <c r="L7" s="17"/>
      <c r="M7" s="21"/>
      <c r="N7" s="19"/>
      <c r="O7" s="21"/>
    </row>
    <row r="8" spans="1:15" s="22" customFormat="1" ht="15">
      <c r="A8" s="17" t="s">
        <v>29</v>
      </c>
      <c r="B8" s="18">
        <v>0.3</v>
      </c>
      <c r="C8" s="48">
        <v>0</v>
      </c>
      <c r="D8" s="17"/>
      <c r="E8" s="18">
        <v>0.2</v>
      </c>
      <c r="F8" s="48">
        <v>0.2</v>
      </c>
      <c r="G8" s="17"/>
      <c r="H8" s="18">
        <v>0.8</v>
      </c>
      <c r="I8" s="48">
        <v>0</v>
      </c>
      <c r="J8" s="17" t="s">
        <v>93</v>
      </c>
      <c r="K8" s="18"/>
      <c r="L8" s="17"/>
      <c r="M8" s="21"/>
      <c r="N8" s="19"/>
      <c r="O8" s="21"/>
    </row>
    <row r="9" spans="1:15" s="22" customFormat="1" ht="15">
      <c r="A9" s="17" t="s">
        <v>30</v>
      </c>
      <c r="B9" s="18">
        <v>2</v>
      </c>
      <c r="C9" s="48">
        <v>0</v>
      </c>
      <c r="D9" s="17" t="s">
        <v>113</v>
      </c>
      <c r="E9" s="18">
        <v>3</v>
      </c>
      <c r="F9" s="48">
        <v>0</v>
      </c>
      <c r="G9" s="17" t="s">
        <v>105</v>
      </c>
      <c r="H9" s="18">
        <v>4</v>
      </c>
      <c r="I9" s="48" t="s">
        <v>183</v>
      </c>
      <c r="J9" s="17" t="s">
        <v>93</v>
      </c>
      <c r="K9" s="18"/>
      <c r="L9" s="17"/>
      <c r="M9" s="21"/>
      <c r="N9" s="19"/>
      <c r="O9" s="179" t="s">
        <v>253</v>
      </c>
    </row>
    <row r="10" spans="1:15" s="22" customFormat="1" ht="15">
      <c r="A10" s="17" t="s">
        <v>31</v>
      </c>
      <c r="B10" s="18">
        <v>0.2</v>
      </c>
      <c r="C10" s="48">
        <v>0.2</v>
      </c>
      <c r="D10" s="17"/>
      <c r="E10" s="18">
        <v>0</v>
      </c>
      <c r="F10" s="48">
        <v>0</v>
      </c>
      <c r="G10" s="17"/>
      <c r="H10" s="18">
        <v>0.3</v>
      </c>
      <c r="I10" s="48">
        <v>0.3</v>
      </c>
      <c r="J10" s="17" t="s">
        <v>93</v>
      </c>
      <c r="K10" s="18"/>
      <c r="L10" s="17"/>
      <c r="M10" s="21"/>
      <c r="N10" s="19"/>
      <c r="O10" s="21"/>
    </row>
    <row r="11" spans="1:15" s="22" customFormat="1" ht="15">
      <c r="A11" s="17" t="s">
        <v>32</v>
      </c>
      <c r="B11" s="18">
        <v>0.5</v>
      </c>
      <c r="C11" s="48">
        <v>0.5</v>
      </c>
      <c r="D11" s="17"/>
      <c r="E11" s="18">
        <v>0</v>
      </c>
      <c r="F11" s="48">
        <v>0</v>
      </c>
      <c r="G11" s="17"/>
      <c r="H11" s="18">
        <v>0.1</v>
      </c>
      <c r="I11" s="48">
        <v>0.1</v>
      </c>
      <c r="J11" s="17" t="s">
        <v>93</v>
      </c>
      <c r="K11" s="18"/>
      <c r="L11" s="17"/>
      <c r="M11" s="21"/>
      <c r="N11" s="19"/>
      <c r="O11" s="21"/>
    </row>
    <row r="12" spans="1:15" s="22" customFormat="1" ht="15">
      <c r="A12" s="17" t="s">
        <v>35</v>
      </c>
      <c r="B12" s="18">
        <v>0</v>
      </c>
      <c r="C12" s="48">
        <v>0</v>
      </c>
      <c r="D12" s="17"/>
      <c r="E12" s="18">
        <v>0</v>
      </c>
      <c r="F12" s="48">
        <v>0</v>
      </c>
      <c r="G12" s="17"/>
      <c r="H12" s="18">
        <v>0</v>
      </c>
      <c r="I12" s="48">
        <v>0</v>
      </c>
      <c r="J12" s="17" t="s">
        <v>93</v>
      </c>
      <c r="K12" s="18"/>
      <c r="L12" s="17"/>
      <c r="M12" s="21"/>
      <c r="N12" s="19"/>
      <c r="O12" s="21" t="s">
        <v>250</v>
      </c>
    </row>
    <row r="13" spans="1:15" s="22" customFormat="1" ht="15">
      <c r="A13" s="17" t="s">
        <v>121</v>
      </c>
      <c r="B13" s="18">
        <v>0</v>
      </c>
      <c r="C13" s="48">
        <v>0</v>
      </c>
      <c r="D13" s="17"/>
      <c r="E13" s="18">
        <v>0</v>
      </c>
      <c r="F13" s="48">
        <v>0</v>
      </c>
      <c r="G13" s="17"/>
      <c r="H13" s="18">
        <v>0</v>
      </c>
      <c r="I13" s="48">
        <v>0</v>
      </c>
      <c r="J13" s="17" t="s">
        <v>93</v>
      </c>
      <c r="K13" s="18"/>
      <c r="L13" s="17"/>
      <c r="M13" s="21"/>
      <c r="N13" s="19"/>
      <c r="O13" s="21"/>
    </row>
    <row r="14" spans="1:15" s="22" customFormat="1" ht="15">
      <c r="A14" s="17" t="s">
        <v>33</v>
      </c>
      <c r="B14" s="18">
        <v>1.75</v>
      </c>
      <c r="C14" s="48">
        <v>1.75</v>
      </c>
      <c r="D14" s="17"/>
      <c r="E14" s="18">
        <v>3</v>
      </c>
      <c r="F14" s="48">
        <v>3</v>
      </c>
      <c r="G14" s="17"/>
      <c r="H14" s="18">
        <v>3</v>
      </c>
      <c r="I14" s="48">
        <v>3</v>
      </c>
      <c r="J14" s="17" t="s">
        <v>93</v>
      </c>
      <c r="K14" s="18"/>
      <c r="L14" s="17"/>
      <c r="M14" s="21"/>
      <c r="N14" s="19"/>
      <c r="O14" s="21"/>
    </row>
    <row r="15" spans="1:15" s="22" customFormat="1" ht="15">
      <c r="A15" s="17" t="s">
        <v>34</v>
      </c>
      <c r="B15" s="18">
        <v>0.75</v>
      </c>
      <c r="C15" s="48">
        <v>0.75</v>
      </c>
      <c r="D15" s="17"/>
      <c r="E15" s="18">
        <v>2</v>
      </c>
      <c r="F15" s="48">
        <v>2</v>
      </c>
      <c r="G15" s="17"/>
      <c r="H15" s="18">
        <v>3</v>
      </c>
      <c r="I15" s="48">
        <v>1</v>
      </c>
      <c r="J15" s="17" t="s">
        <v>93</v>
      </c>
      <c r="K15" s="18"/>
      <c r="L15" s="17"/>
      <c r="M15" s="21"/>
      <c r="N15" s="19"/>
      <c r="O15" s="21"/>
    </row>
    <row r="16" spans="1:15" s="22" customFormat="1" ht="15">
      <c r="A16" s="17" t="s">
        <v>10</v>
      </c>
      <c r="B16" s="18">
        <v>0</v>
      </c>
      <c r="C16" s="48">
        <v>0</v>
      </c>
      <c r="D16" s="17"/>
      <c r="E16" s="18">
        <v>0</v>
      </c>
      <c r="F16" s="48">
        <v>0</v>
      </c>
      <c r="G16" s="17"/>
      <c r="H16" s="18">
        <v>0</v>
      </c>
      <c r="I16" s="168">
        <v>0</v>
      </c>
      <c r="J16" s="17" t="s">
        <v>93</v>
      </c>
      <c r="K16" s="18"/>
      <c r="L16" s="17"/>
      <c r="M16" s="21"/>
      <c r="N16" s="19" t="s">
        <v>223</v>
      </c>
      <c r="O16" s="21" t="s">
        <v>222</v>
      </c>
    </row>
    <row r="17" spans="1:15" s="22" customFormat="1" ht="15">
      <c r="A17" s="17" t="s">
        <v>36</v>
      </c>
      <c r="B17" s="18">
        <v>0.7</v>
      </c>
      <c r="C17" s="48">
        <v>0.7</v>
      </c>
      <c r="D17" s="17"/>
      <c r="E17" s="18">
        <v>3</v>
      </c>
      <c r="F17" s="48">
        <v>3</v>
      </c>
      <c r="G17" s="17"/>
      <c r="H17" s="18">
        <v>0.4</v>
      </c>
      <c r="I17" s="168">
        <v>0.4</v>
      </c>
      <c r="J17" s="17" t="s">
        <v>93</v>
      </c>
      <c r="K17" s="18"/>
      <c r="L17" s="17"/>
      <c r="M17" s="21"/>
      <c r="N17" s="19"/>
      <c r="O17" s="21"/>
    </row>
    <row r="18" spans="1:15" s="22" customFormat="1" ht="15">
      <c r="A18" s="17" t="s">
        <v>38</v>
      </c>
      <c r="B18" s="18">
        <v>0.4</v>
      </c>
      <c r="C18" s="48">
        <v>0.4</v>
      </c>
      <c r="D18" s="17"/>
      <c r="E18" s="18">
        <v>0.2</v>
      </c>
      <c r="F18" s="48">
        <v>0.2</v>
      </c>
      <c r="G18" s="17"/>
      <c r="H18" s="18">
        <v>0.5</v>
      </c>
      <c r="I18" s="168">
        <v>0.5</v>
      </c>
      <c r="J18" s="17" t="s">
        <v>93</v>
      </c>
      <c r="K18" s="18"/>
      <c r="L18" s="17"/>
      <c r="M18" s="21"/>
      <c r="N18" s="19"/>
      <c r="O18" s="21"/>
    </row>
    <row r="19" spans="1:15" s="22" customFormat="1" ht="15">
      <c r="A19" s="17" t="s">
        <v>39</v>
      </c>
      <c r="B19" s="18">
        <v>0.5</v>
      </c>
      <c r="C19" s="48">
        <v>0.5</v>
      </c>
      <c r="D19" s="17"/>
      <c r="E19" s="18">
        <v>0.5</v>
      </c>
      <c r="F19" s="48">
        <v>0.5</v>
      </c>
      <c r="G19" s="17"/>
      <c r="H19" s="18">
        <v>1.5</v>
      </c>
      <c r="I19" s="168">
        <v>1</v>
      </c>
      <c r="J19" s="17" t="s">
        <v>93</v>
      </c>
      <c r="K19" s="18"/>
      <c r="L19" s="17"/>
      <c r="M19" s="21"/>
      <c r="N19" s="19"/>
      <c r="O19" s="21" t="s">
        <v>154</v>
      </c>
    </row>
    <row r="20" spans="1:15" s="22" customFormat="1" ht="15">
      <c r="A20" s="17" t="s">
        <v>53</v>
      </c>
      <c r="B20" s="18">
        <v>1</v>
      </c>
      <c r="C20" s="48">
        <v>1</v>
      </c>
      <c r="D20" s="17" t="s">
        <v>108</v>
      </c>
      <c r="E20" s="18">
        <v>2</v>
      </c>
      <c r="F20" s="48">
        <v>0</v>
      </c>
      <c r="G20" s="17" t="s">
        <v>105</v>
      </c>
      <c r="H20" s="18">
        <v>3.5</v>
      </c>
      <c r="I20" s="168">
        <v>1.5</v>
      </c>
      <c r="J20" s="17" t="s">
        <v>93</v>
      </c>
      <c r="K20" s="18"/>
      <c r="L20" s="17"/>
      <c r="M20" s="21"/>
      <c r="N20" s="19"/>
      <c r="O20" s="21" t="s">
        <v>252</v>
      </c>
    </row>
    <row r="21" spans="1:15" s="22" customFormat="1" ht="15">
      <c r="A21" s="17" t="s">
        <v>123</v>
      </c>
      <c r="B21" s="18">
        <v>2</v>
      </c>
      <c r="C21" s="48">
        <v>0</v>
      </c>
      <c r="D21" s="17" t="s">
        <v>108</v>
      </c>
      <c r="E21" s="18">
        <v>2</v>
      </c>
      <c r="F21" s="48">
        <v>0</v>
      </c>
      <c r="G21" s="17" t="s">
        <v>103</v>
      </c>
      <c r="H21" s="18">
        <v>4</v>
      </c>
      <c r="I21" s="48">
        <v>0</v>
      </c>
      <c r="J21" s="17" t="s">
        <v>93</v>
      </c>
      <c r="K21" s="18"/>
      <c r="L21" s="17"/>
      <c r="M21" s="21"/>
      <c r="N21" s="161">
        <v>41501</v>
      </c>
      <c r="O21" s="21" t="s">
        <v>147</v>
      </c>
    </row>
    <row r="22" spans="1:15" s="22" customFormat="1" ht="15">
      <c r="A22" s="17" t="s">
        <v>194</v>
      </c>
      <c r="B22" s="18">
        <v>2</v>
      </c>
      <c r="C22" s="48">
        <v>0</v>
      </c>
      <c r="D22" s="17" t="s">
        <v>108</v>
      </c>
      <c r="E22" s="18">
        <v>2</v>
      </c>
      <c r="F22" s="48">
        <v>2</v>
      </c>
      <c r="G22" s="17"/>
      <c r="H22" s="18">
        <v>3</v>
      </c>
      <c r="I22" s="168">
        <v>0</v>
      </c>
      <c r="J22" s="17" t="s">
        <v>93</v>
      </c>
      <c r="K22" s="18"/>
      <c r="L22" s="17"/>
      <c r="M22" s="21"/>
      <c r="N22" s="161">
        <v>41501</v>
      </c>
      <c r="O22" s="160"/>
    </row>
    <row r="23" spans="1:15" s="22" customFormat="1" ht="15">
      <c r="A23" s="17" t="s">
        <v>260</v>
      </c>
      <c r="B23" s="18">
        <v>1</v>
      </c>
      <c r="C23" s="48">
        <v>1</v>
      </c>
      <c r="D23" s="17"/>
      <c r="E23" s="18">
        <v>2</v>
      </c>
      <c r="F23" s="48">
        <v>2</v>
      </c>
      <c r="G23" s="17"/>
      <c r="H23" s="18">
        <v>3</v>
      </c>
      <c r="I23" s="168">
        <v>3</v>
      </c>
      <c r="J23" s="17"/>
      <c r="K23" s="18"/>
      <c r="L23" s="17"/>
      <c r="M23" s="21"/>
      <c r="N23" s="161"/>
      <c r="O23" s="160" t="s">
        <v>261</v>
      </c>
    </row>
    <row r="24" spans="1:15" s="22" customFormat="1" ht="15">
      <c r="A24" s="17" t="s">
        <v>195</v>
      </c>
      <c r="B24" s="18">
        <v>2</v>
      </c>
      <c r="C24" s="48">
        <v>0</v>
      </c>
      <c r="D24" s="17" t="s">
        <v>108</v>
      </c>
      <c r="E24" s="18">
        <v>2</v>
      </c>
      <c r="F24" s="48">
        <v>2</v>
      </c>
      <c r="G24" s="17"/>
      <c r="H24" s="18">
        <v>2</v>
      </c>
      <c r="I24" s="168">
        <v>0</v>
      </c>
      <c r="J24" s="17" t="s">
        <v>93</v>
      </c>
      <c r="K24" s="18"/>
      <c r="L24" s="17"/>
      <c r="M24" s="21"/>
      <c r="N24" s="161">
        <v>41501</v>
      </c>
      <c r="O24" s="160"/>
    </row>
    <row r="25" spans="1:15" s="22" customFormat="1" ht="15">
      <c r="A25" s="17"/>
      <c r="B25" s="18"/>
      <c r="C25" s="48"/>
      <c r="D25" s="17"/>
      <c r="E25" s="18"/>
      <c r="F25" s="48"/>
      <c r="G25" s="17"/>
      <c r="H25" s="18"/>
      <c r="I25" s="48"/>
      <c r="J25" s="17"/>
      <c r="K25" s="18"/>
      <c r="L25" s="17"/>
      <c r="M25" s="21"/>
      <c r="N25" s="19"/>
      <c r="O25" s="21"/>
    </row>
    <row r="26" spans="1:15" s="55" customFormat="1" ht="15.75" thickBot="1">
      <c r="A26" s="50"/>
      <c r="B26" s="51"/>
      <c r="C26" s="52"/>
      <c r="D26" s="50"/>
      <c r="E26" s="51"/>
      <c r="F26" s="52"/>
      <c r="G26" s="50"/>
      <c r="H26" s="51"/>
      <c r="I26" s="52"/>
      <c r="J26" s="50"/>
      <c r="K26" s="51"/>
      <c r="L26" s="50"/>
      <c r="M26" s="157"/>
      <c r="N26" s="53"/>
      <c r="O26" s="157"/>
    </row>
    <row r="27" spans="1:15" ht="15.75" thickTop="1">
      <c r="A27" s="57" t="s">
        <v>100</v>
      </c>
      <c r="B27" s="58">
        <f>SUM(B4:B26)</f>
        <v>17.700000000000003</v>
      </c>
      <c r="C27" s="150">
        <f>SUM(C4:C26)</f>
        <v>9.4000000000000021</v>
      </c>
      <c r="E27" s="58">
        <f>SUM(E4:E26)</f>
        <v>23.6</v>
      </c>
      <c r="F27" s="150">
        <f>SUM(F4:F26)</f>
        <v>15.6</v>
      </c>
      <c r="H27" s="58">
        <f>SUM(H4:H26)</f>
        <v>30.5</v>
      </c>
      <c r="I27" s="150">
        <f>SUM(I4:I26)</f>
        <v>12.2</v>
      </c>
      <c r="K27" s="58">
        <f>E27*B29</f>
        <v>7.08</v>
      </c>
      <c r="L27" s="57">
        <f>H27*B29</f>
        <v>9.15</v>
      </c>
      <c r="M27" s="71">
        <f>(E27+H27)*B30</f>
        <v>16.23</v>
      </c>
      <c r="O27" s="71" t="s">
        <v>148</v>
      </c>
    </row>
    <row r="29" spans="1:15">
      <c r="A29" s="57" t="s">
        <v>37</v>
      </c>
      <c r="B29" s="58">
        <v>0.3</v>
      </c>
    </row>
    <row r="30" spans="1:15">
      <c r="A30" s="57" t="s">
        <v>98</v>
      </c>
      <c r="B30"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9"/>
  <dimension ref="A1:O39"/>
  <sheetViews>
    <sheetView topLeftCell="A7" zoomScale="90" zoomScaleNormal="90" workbookViewId="0">
      <selection activeCell="F10" sqref="F10"/>
    </sheetView>
  </sheetViews>
  <sheetFormatPr defaultRowHeight="15"/>
  <cols>
    <col min="1" max="1" width="74.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50"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c r="A1" s="36" t="s">
        <v>4</v>
      </c>
      <c r="B1" s="210" t="s">
        <v>5</v>
      </c>
      <c r="C1" s="211"/>
      <c r="D1" s="212"/>
      <c r="E1" s="210" t="s">
        <v>6</v>
      </c>
      <c r="F1" s="211"/>
      <c r="G1" s="212"/>
      <c r="H1" s="210" t="s">
        <v>7</v>
      </c>
      <c r="I1" s="211"/>
      <c r="J1" s="212"/>
      <c r="K1" s="210" t="s">
        <v>96</v>
      </c>
      <c r="L1" s="212"/>
      <c r="M1" s="39" t="s">
        <v>97</v>
      </c>
      <c r="N1" s="40"/>
      <c r="O1" s="65" t="s">
        <v>89</v>
      </c>
    </row>
    <row r="2" spans="1:15" s="38" customFormat="1">
      <c r="A2" s="36"/>
      <c r="B2" s="37" t="s">
        <v>94</v>
      </c>
      <c r="C2" s="38" t="s">
        <v>95</v>
      </c>
      <c r="D2" s="36" t="s">
        <v>91</v>
      </c>
      <c r="E2" s="37" t="s">
        <v>94</v>
      </c>
      <c r="F2" s="38" t="s">
        <v>95</v>
      </c>
      <c r="G2" s="36" t="s">
        <v>91</v>
      </c>
      <c r="H2" s="37" t="s">
        <v>94</v>
      </c>
      <c r="I2" s="38" t="s">
        <v>95</v>
      </c>
      <c r="J2" s="36" t="s">
        <v>91</v>
      </c>
      <c r="K2" s="37" t="s">
        <v>6</v>
      </c>
      <c r="L2" s="36" t="s">
        <v>7</v>
      </c>
      <c r="M2" s="39"/>
      <c r="N2" s="40"/>
      <c r="O2" s="65"/>
    </row>
    <row r="3" spans="1:15" s="8" customFormat="1">
      <c r="A3" s="44" t="str">
        <f ca="1">Summary!A1</f>
        <v>Status as of 10.24.13</v>
      </c>
      <c r="B3" s="43"/>
      <c r="C3" s="175"/>
      <c r="D3" s="44"/>
      <c r="E3" s="43"/>
      <c r="F3" s="175"/>
      <c r="G3" s="44"/>
      <c r="H3" s="43"/>
      <c r="J3" s="44"/>
      <c r="K3" s="43"/>
      <c r="L3" s="44"/>
      <c r="M3" s="45"/>
      <c r="N3" s="46"/>
      <c r="O3" s="66"/>
    </row>
    <row r="4" spans="1:15" s="114" customFormat="1">
      <c r="A4" s="113"/>
      <c r="B4" s="164"/>
      <c r="C4" s="147"/>
      <c r="D4" s="113"/>
      <c r="E4" s="164"/>
      <c r="F4" s="147"/>
      <c r="G4" s="113"/>
      <c r="H4" s="164"/>
      <c r="I4" s="147"/>
      <c r="J4" s="113"/>
      <c r="K4" s="164"/>
      <c r="L4" s="113"/>
      <c r="M4" s="165"/>
      <c r="N4" s="116"/>
      <c r="O4" s="166"/>
    </row>
    <row r="5" spans="1:15" s="22" customFormat="1">
      <c r="A5" s="17" t="s">
        <v>52</v>
      </c>
      <c r="B5" s="18">
        <v>1.5</v>
      </c>
      <c r="C5" s="48">
        <v>1.5</v>
      </c>
      <c r="D5" s="17"/>
      <c r="E5" s="18">
        <v>1</v>
      </c>
      <c r="F5" s="48">
        <v>1</v>
      </c>
      <c r="G5" s="17"/>
      <c r="H5" s="18">
        <v>1</v>
      </c>
      <c r="I5" s="48">
        <v>1</v>
      </c>
      <c r="J5" s="17"/>
      <c r="K5" s="18"/>
      <c r="L5" s="17"/>
      <c r="M5" s="19"/>
      <c r="N5" s="20"/>
      <c r="O5" s="21"/>
    </row>
    <row r="6" spans="1:15" s="22" customFormat="1">
      <c r="A6" s="17" t="s">
        <v>53</v>
      </c>
      <c r="B6" s="18">
        <v>0</v>
      </c>
      <c r="C6" s="48">
        <v>0</v>
      </c>
      <c r="D6" s="17"/>
      <c r="E6" s="18">
        <v>0</v>
      </c>
      <c r="F6" s="48">
        <v>0</v>
      </c>
      <c r="G6" s="17"/>
      <c r="H6" s="18">
        <v>0</v>
      </c>
      <c r="I6" s="48">
        <v>0</v>
      </c>
      <c r="J6" s="17"/>
      <c r="K6" s="18"/>
      <c r="L6" s="17"/>
      <c r="M6" s="19"/>
      <c r="N6" s="20"/>
      <c r="O6" s="21" t="s">
        <v>281</v>
      </c>
    </row>
    <row r="7" spans="1:15" s="22" customFormat="1">
      <c r="A7" s="17" t="s">
        <v>146</v>
      </c>
      <c r="B7" s="18">
        <v>4</v>
      </c>
      <c r="C7" s="48">
        <v>0</v>
      </c>
      <c r="D7" s="17" t="s">
        <v>113</v>
      </c>
      <c r="E7" s="18">
        <v>5</v>
      </c>
      <c r="F7" s="48">
        <v>0.1</v>
      </c>
      <c r="G7" s="17" t="s">
        <v>103</v>
      </c>
      <c r="H7" s="18"/>
      <c r="I7" s="48"/>
      <c r="J7" s="17"/>
      <c r="K7" s="18"/>
      <c r="L7" s="17"/>
      <c r="M7" s="19"/>
      <c r="N7" s="20" t="s">
        <v>147</v>
      </c>
      <c r="O7" s="21"/>
    </row>
    <row r="8" spans="1:15" s="22" customFormat="1">
      <c r="A8" s="17" t="s">
        <v>153</v>
      </c>
      <c r="B8" s="18">
        <v>6</v>
      </c>
      <c r="C8" s="48">
        <v>6</v>
      </c>
      <c r="D8" s="17"/>
      <c r="E8" s="18">
        <v>14</v>
      </c>
      <c r="F8" s="48">
        <v>5</v>
      </c>
      <c r="G8" s="17"/>
      <c r="H8" s="18">
        <v>3</v>
      </c>
      <c r="I8" s="48">
        <v>3</v>
      </c>
      <c r="J8" s="17"/>
      <c r="K8" s="18"/>
      <c r="L8" s="17"/>
      <c r="M8" s="19"/>
      <c r="N8" s="20" t="s">
        <v>147</v>
      </c>
      <c r="O8" s="21" t="s">
        <v>277</v>
      </c>
    </row>
    <row r="9" spans="1:15" s="22" customFormat="1">
      <c r="A9" s="17" t="s">
        <v>21</v>
      </c>
      <c r="B9" s="18">
        <v>8</v>
      </c>
      <c r="C9" s="48">
        <v>8</v>
      </c>
      <c r="D9" s="17"/>
      <c r="E9" s="18">
        <v>5</v>
      </c>
      <c r="F9" s="48">
        <v>3</v>
      </c>
      <c r="G9" s="17"/>
      <c r="H9" s="18">
        <v>5</v>
      </c>
      <c r="I9" s="48">
        <v>2.5</v>
      </c>
      <c r="J9" s="17"/>
      <c r="K9" s="18"/>
      <c r="L9" s="17"/>
      <c r="M9" s="21"/>
      <c r="N9" s="19" t="s">
        <v>147</v>
      </c>
      <c r="O9" s="67" t="s">
        <v>58</v>
      </c>
    </row>
    <row r="10" spans="1:15" s="22" customFormat="1">
      <c r="A10" s="17" t="s">
        <v>229</v>
      </c>
      <c r="B10" s="18"/>
      <c r="C10" s="48"/>
      <c r="D10" s="17"/>
      <c r="E10" s="18">
        <v>2</v>
      </c>
      <c r="F10" s="48">
        <v>0</v>
      </c>
      <c r="G10" s="17" t="s">
        <v>104</v>
      </c>
      <c r="H10" s="18"/>
      <c r="I10" s="48"/>
      <c r="J10" s="17"/>
      <c r="K10" s="18"/>
      <c r="L10" s="17"/>
      <c r="M10" s="21"/>
      <c r="N10" s="19"/>
      <c r="O10" s="67" t="s">
        <v>251</v>
      </c>
    </row>
    <row r="11" spans="1:15" s="22" customFormat="1">
      <c r="A11" s="17" t="s">
        <v>232</v>
      </c>
      <c r="B11" s="18"/>
      <c r="C11" s="48"/>
      <c r="D11" s="17"/>
      <c r="E11" s="18">
        <v>1</v>
      </c>
      <c r="F11" s="48">
        <v>0</v>
      </c>
      <c r="G11" s="17" t="s">
        <v>108</v>
      </c>
      <c r="H11" s="18"/>
      <c r="I11" s="48"/>
      <c r="J11" s="17"/>
      <c r="K11" s="18"/>
      <c r="L11" s="17"/>
      <c r="M11" s="21"/>
      <c r="N11" s="19"/>
      <c r="O11" s="67" t="s">
        <v>233</v>
      </c>
    </row>
    <row r="12" spans="1:15" s="22" customFormat="1" ht="43.5">
      <c r="A12" s="17" t="s">
        <v>272</v>
      </c>
      <c r="B12" s="18"/>
      <c r="C12" s="48"/>
      <c r="D12" s="17"/>
      <c r="E12" s="18">
        <v>4</v>
      </c>
      <c r="F12" s="48">
        <v>2</v>
      </c>
      <c r="G12" s="17" t="s">
        <v>183</v>
      </c>
      <c r="H12" s="18"/>
      <c r="I12" s="48"/>
      <c r="J12" s="17"/>
      <c r="K12" s="18"/>
      <c r="L12" s="17"/>
      <c r="M12" s="21"/>
      <c r="N12" s="19"/>
      <c r="O12" s="67" t="s">
        <v>282</v>
      </c>
    </row>
    <row r="13" spans="1:15" s="22" customFormat="1">
      <c r="A13" s="17" t="s">
        <v>230</v>
      </c>
      <c r="B13" s="18"/>
      <c r="C13" s="48"/>
      <c r="D13" s="17"/>
      <c r="E13" s="18"/>
      <c r="F13" s="48"/>
      <c r="G13" s="17"/>
      <c r="H13" s="18">
        <v>3</v>
      </c>
      <c r="I13" s="48">
        <v>1</v>
      </c>
      <c r="J13" s="17"/>
      <c r="K13" s="18"/>
      <c r="L13" s="17"/>
      <c r="M13" s="21"/>
      <c r="N13" s="19"/>
      <c r="O13" s="67"/>
    </row>
    <row r="14" spans="1:15" s="22" customFormat="1">
      <c r="A14" s="17" t="s">
        <v>231</v>
      </c>
      <c r="B14" s="18"/>
      <c r="C14" s="48"/>
      <c r="D14" s="17"/>
      <c r="E14" s="18"/>
      <c r="F14" s="48"/>
      <c r="G14" s="17"/>
      <c r="H14" s="18">
        <v>3</v>
      </c>
      <c r="I14" s="48">
        <v>0</v>
      </c>
      <c r="J14" s="17"/>
      <c r="K14" s="18"/>
      <c r="L14" s="17"/>
      <c r="M14" s="21"/>
      <c r="N14" s="19"/>
      <c r="O14" s="67"/>
    </row>
    <row r="15" spans="1:15" s="22" customFormat="1">
      <c r="A15" s="171" t="s">
        <v>234</v>
      </c>
      <c r="B15" s="18"/>
      <c r="C15" s="48"/>
      <c r="D15" s="17"/>
      <c r="E15" s="18"/>
      <c r="F15" s="173"/>
      <c r="G15" s="21"/>
      <c r="H15" s="171">
        <v>3</v>
      </c>
      <c r="I15" s="173">
        <v>0</v>
      </c>
      <c r="J15" s="17"/>
      <c r="K15" s="18"/>
      <c r="L15" s="17"/>
      <c r="M15" s="21"/>
      <c r="N15" s="19"/>
      <c r="O15" s="67"/>
    </row>
    <row r="16" spans="1:15" s="22" customFormat="1">
      <c r="A16" s="171" t="s">
        <v>235</v>
      </c>
      <c r="B16" s="18"/>
      <c r="C16" s="48"/>
      <c r="D16" s="17"/>
      <c r="E16" s="172"/>
      <c r="F16" s="174"/>
      <c r="G16" s="21"/>
      <c r="H16" s="172"/>
      <c r="I16" s="174"/>
      <c r="J16" s="17"/>
      <c r="K16" s="18"/>
      <c r="L16" s="17"/>
      <c r="M16" s="21"/>
      <c r="N16" s="19"/>
      <c r="O16" s="67"/>
    </row>
    <row r="17" spans="1:15" s="22" customFormat="1">
      <c r="A17" s="171" t="s">
        <v>236</v>
      </c>
      <c r="B17" s="18"/>
      <c r="C17" s="48"/>
      <c r="D17" s="17"/>
      <c r="E17" s="172"/>
      <c r="F17" s="174"/>
      <c r="G17" s="21"/>
      <c r="H17" s="172">
        <v>0.1</v>
      </c>
      <c r="I17" s="174">
        <v>0.1</v>
      </c>
      <c r="J17" s="17"/>
      <c r="K17" s="18"/>
      <c r="L17" s="17"/>
      <c r="M17" s="21"/>
      <c r="N17" s="19"/>
      <c r="O17" s="67"/>
    </row>
    <row r="18" spans="1:15" s="22" customFormat="1">
      <c r="A18" s="171" t="s">
        <v>237</v>
      </c>
      <c r="B18" s="18"/>
      <c r="C18" s="48"/>
      <c r="D18" s="17"/>
      <c r="E18" s="172"/>
      <c r="F18" s="174"/>
      <c r="G18" s="21"/>
      <c r="H18" s="172">
        <v>0.3</v>
      </c>
      <c r="I18" s="174">
        <v>0</v>
      </c>
      <c r="J18" s="17"/>
      <c r="K18" s="18"/>
      <c r="L18" s="17"/>
      <c r="M18" s="21"/>
      <c r="N18" s="19"/>
      <c r="O18" s="67"/>
    </row>
    <row r="19" spans="1:15" s="22" customFormat="1">
      <c r="A19" s="171" t="s">
        <v>238</v>
      </c>
      <c r="B19" s="18"/>
      <c r="C19" s="48"/>
      <c r="D19" s="17"/>
      <c r="E19" s="172">
        <v>0.4</v>
      </c>
      <c r="F19" s="174">
        <v>0.4</v>
      </c>
      <c r="G19" s="21"/>
      <c r="H19" s="172">
        <v>1</v>
      </c>
      <c r="I19" s="174">
        <v>1</v>
      </c>
      <c r="J19" s="17"/>
      <c r="K19" s="18"/>
      <c r="L19" s="17"/>
      <c r="M19" s="21"/>
      <c r="N19" s="19"/>
      <c r="O19" s="67"/>
    </row>
    <row r="20" spans="1:15" s="22" customFormat="1">
      <c r="A20" s="171" t="s">
        <v>239</v>
      </c>
      <c r="B20" s="18"/>
      <c r="C20" s="48"/>
      <c r="D20" s="17"/>
      <c r="E20" s="172"/>
      <c r="F20" s="174"/>
      <c r="G20" s="21"/>
      <c r="H20" s="172">
        <v>1</v>
      </c>
      <c r="I20" s="174">
        <v>0</v>
      </c>
      <c r="J20" s="17"/>
      <c r="K20" s="18"/>
      <c r="L20" s="17"/>
      <c r="M20" s="21"/>
      <c r="N20" s="19"/>
      <c r="O20" s="67"/>
    </row>
    <row r="21" spans="1:15" s="22" customFormat="1">
      <c r="A21" s="171" t="s">
        <v>240</v>
      </c>
      <c r="B21" s="18"/>
      <c r="C21" s="48"/>
      <c r="D21" s="17"/>
      <c r="E21" s="172"/>
      <c r="F21" s="174"/>
      <c r="G21" s="21"/>
      <c r="H21" s="172">
        <v>1.5</v>
      </c>
      <c r="I21" s="174">
        <v>0</v>
      </c>
      <c r="J21" s="17"/>
      <c r="K21" s="18"/>
      <c r="L21" s="17"/>
      <c r="M21" s="21"/>
      <c r="N21" s="19"/>
      <c r="O21" s="67"/>
    </row>
    <row r="22" spans="1:15" s="22" customFormat="1">
      <c r="A22" s="171" t="s">
        <v>241</v>
      </c>
      <c r="B22" s="18"/>
      <c r="C22" s="48"/>
      <c r="D22" s="17"/>
      <c r="E22" s="172"/>
      <c r="F22" s="174"/>
      <c r="G22" s="21"/>
      <c r="H22" s="172"/>
      <c r="I22" s="174">
        <v>0</v>
      </c>
      <c r="J22" s="17"/>
      <c r="K22" s="18"/>
      <c r="L22" s="17"/>
      <c r="M22" s="21"/>
      <c r="N22" s="19"/>
      <c r="O22" s="67"/>
    </row>
    <row r="23" spans="1:15" s="22" customFormat="1">
      <c r="A23" s="171" t="s">
        <v>242</v>
      </c>
      <c r="B23" s="18"/>
      <c r="C23" s="48"/>
      <c r="D23" s="17"/>
      <c r="E23" s="172">
        <v>0.5</v>
      </c>
      <c r="F23" s="174">
        <v>0.5</v>
      </c>
      <c r="G23" s="21"/>
      <c r="H23" s="172">
        <v>1.5</v>
      </c>
      <c r="I23" s="174">
        <v>0</v>
      </c>
      <c r="J23" s="17"/>
      <c r="K23" s="18"/>
      <c r="L23" s="17"/>
      <c r="M23" s="21"/>
      <c r="N23" s="19"/>
      <c r="O23" s="67"/>
    </row>
    <row r="24" spans="1:15" s="22" customFormat="1">
      <c r="A24" s="171" t="s">
        <v>243</v>
      </c>
      <c r="B24" s="18"/>
      <c r="C24" s="48"/>
      <c r="D24" s="17"/>
      <c r="E24" s="172"/>
      <c r="F24" s="174"/>
      <c r="G24" s="21"/>
      <c r="H24" s="172">
        <v>1</v>
      </c>
      <c r="I24" s="174">
        <v>1</v>
      </c>
      <c r="J24" s="17"/>
      <c r="K24" s="18"/>
      <c r="L24" s="17"/>
      <c r="M24" s="21"/>
      <c r="N24" s="19"/>
      <c r="O24" s="67"/>
    </row>
    <row r="25" spans="1:15" s="22" customFormat="1">
      <c r="A25" s="171" t="s">
        <v>244</v>
      </c>
      <c r="B25" s="18"/>
      <c r="C25" s="48"/>
      <c r="D25" s="17"/>
      <c r="E25" s="172"/>
      <c r="F25" s="174"/>
      <c r="G25" s="21"/>
      <c r="H25" s="172">
        <v>0.3</v>
      </c>
      <c r="I25" s="174">
        <v>0.3</v>
      </c>
      <c r="J25" s="17"/>
      <c r="K25" s="18"/>
      <c r="L25" s="17"/>
      <c r="M25" s="21"/>
      <c r="N25" s="19"/>
      <c r="O25" s="67"/>
    </row>
    <row r="26" spans="1:15" s="22" customFormat="1">
      <c r="A26" s="171" t="s">
        <v>245</v>
      </c>
      <c r="B26" s="18"/>
      <c r="C26" s="48"/>
      <c r="D26" s="17"/>
      <c r="E26" s="172"/>
      <c r="F26" s="174"/>
      <c r="G26" s="21"/>
      <c r="H26" s="172">
        <v>2</v>
      </c>
      <c r="I26" s="174">
        <v>2</v>
      </c>
      <c r="J26" s="17"/>
      <c r="K26" s="18"/>
      <c r="L26" s="17"/>
      <c r="M26" s="21"/>
      <c r="N26" s="19"/>
      <c r="O26" s="67"/>
    </row>
    <row r="27" spans="1:15" s="22" customFormat="1">
      <c r="A27" s="171" t="s">
        <v>246</v>
      </c>
      <c r="B27" s="18"/>
      <c r="C27" s="48"/>
      <c r="D27" s="17"/>
      <c r="E27" s="172"/>
      <c r="F27" s="174"/>
      <c r="G27" s="21"/>
      <c r="H27" s="172">
        <v>0.4</v>
      </c>
      <c r="I27" s="174">
        <v>0.4</v>
      </c>
      <c r="J27" s="17"/>
      <c r="K27" s="18"/>
      <c r="L27" s="17"/>
      <c r="M27" s="21"/>
      <c r="N27" s="19"/>
      <c r="O27" s="67"/>
    </row>
    <row r="28" spans="1:15" s="22" customFormat="1">
      <c r="A28" s="171" t="s">
        <v>247</v>
      </c>
      <c r="B28" s="18"/>
      <c r="C28" s="48"/>
      <c r="D28" s="17"/>
      <c r="E28" s="172"/>
      <c r="F28" s="174"/>
      <c r="G28" s="21"/>
      <c r="H28" s="172">
        <v>0.4</v>
      </c>
      <c r="I28" s="174">
        <v>0.4</v>
      </c>
      <c r="J28" s="17"/>
      <c r="K28" s="18"/>
      <c r="L28" s="17"/>
      <c r="M28" s="21"/>
      <c r="N28" s="19"/>
      <c r="O28" s="67"/>
    </row>
    <row r="29" spans="1:15" s="22" customFormat="1">
      <c r="A29" s="171" t="s">
        <v>248</v>
      </c>
      <c r="B29" s="18"/>
      <c r="C29" s="48"/>
      <c r="D29" s="17"/>
      <c r="E29" s="172"/>
      <c r="F29" s="174"/>
      <c r="G29" s="21"/>
      <c r="H29" s="172">
        <v>0.5</v>
      </c>
      <c r="I29" s="174">
        <v>0.5</v>
      </c>
      <c r="J29" s="17"/>
      <c r="K29" s="18"/>
      <c r="L29" s="17"/>
      <c r="M29" s="21"/>
      <c r="N29" s="19"/>
      <c r="O29" s="67"/>
    </row>
    <row r="30" spans="1:15" s="22" customFormat="1">
      <c r="A30" s="171" t="s">
        <v>249</v>
      </c>
      <c r="B30" s="18"/>
      <c r="C30" s="48"/>
      <c r="D30" s="17"/>
      <c r="E30" s="172">
        <v>0.3</v>
      </c>
      <c r="F30" s="174">
        <v>0.3</v>
      </c>
      <c r="G30" s="21"/>
      <c r="H30" s="172">
        <v>3</v>
      </c>
      <c r="I30" s="174">
        <v>1.5</v>
      </c>
      <c r="J30" s="17"/>
      <c r="K30" s="18"/>
      <c r="L30" s="17"/>
      <c r="M30" s="21"/>
      <c r="N30" s="19"/>
      <c r="O30" s="67"/>
    </row>
    <row r="31" spans="1:15" s="181" customFormat="1" ht="43.5">
      <c r="A31" s="186" t="s">
        <v>269</v>
      </c>
      <c r="B31" s="183">
        <v>2</v>
      </c>
      <c r="C31" s="182">
        <v>2</v>
      </c>
      <c r="D31" s="180"/>
      <c r="E31" s="187">
        <v>2</v>
      </c>
      <c r="F31" s="188">
        <v>2</v>
      </c>
      <c r="G31" s="189"/>
      <c r="H31" s="190">
        <v>2</v>
      </c>
      <c r="I31" s="191">
        <v>2</v>
      </c>
      <c r="J31" s="180"/>
      <c r="K31" s="183"/>
      <c r="L31" s="180"/>
      <c r="M31" s="184"/>
      <c r="N31" s="192"/>
      <c r="O31" s="185" t="s">
        <v>270</v>
      </c>
    </row>
    <row r="32" spans="1:15" s="22" customFormat="1">
      <c r="A32" s="17"/>
      <c r="B32" s="18"/>
      <c r="C32" s="48"/>
      <c r="D32" s="17"/>
      <c r="E32" s="18"/>
      <c r="F32" s="176"/>
      <c r="G32" s="113"/>
      <c r="H32" s="164"/>
      <c r="I32" s="147"/>
      <c r="J32" s="17"/>
      <c r="K32" s="18"/>
      <c r="L32" s="17"/>
      <c r="M32" s="21"/>
      <c r="N32" s="19"/>
      <c r="O32" s="67"/>
    </row>
    <row r="33" spans="1:15" s="22" customFormat="1">
      <c r="A33" s="17"/>
      <c r="B33" s="18"/>
      <c r="C33" s="48"/>
      <c r="D33" s="17"/>
      <c r="E33" s="18"/>
      <c r="F33" s="176"/>
      <c r="G33" s="17"/>
      <c r="H33" s="18"/>
      <c r="I33" s="48"/>
      <c r="J33" s="17"/>
      <c r="K33" s="18"/>
      <c r="L33" s="17"/>
      <c r="M33" s="21"/>
      <c r="N33" s="19"/>
      <c r="O33" s="67"/>
    </row>
    <row r="34" spans="1:15" s="22" customFormat="1">
      <c r="A34" s="17"/>
      <c r="B34" s="18"/>
      <c r="C34" s="48"/>
      <c r="D34" s="17"/>
      <c r="E34" s="18"/>
      <c r="F34" s="48"/>
      <c r="G34" s="17"/>
      <c r="H34" s="18"/>
      <c r="I34" s="48"/>
      <c r="J34" s="17"/>
      <c r="K34" s="18"/>
      <c r="L34" s="17"/>
      <c r="M34" s="21"/>
      <c r="N34" s="19"/>
      <c r="O34" s="67"/>
    </row>
    <row r="35" spans="1:15" s="30" customFormat="1" ht="15.75" thickBot="1">
      <c r="A35" s="28"/>
      <c r="B35" s="29"/>
      <c r="C35" s="154"/>
      <c r="D35" s="28"/>
      <c r="E35" s="29"/>
      <c r="F35" s="154"/>
      <c r="G35" s="28"/>
      <c r="H35" s="29"/>
      <c r="I35" s="154"/>
      <c r="J35" s="28"/>
      <c r="K35" s="29"/>
      <c r="L35" s="28"/>
      <c r="M35" s="162"/>
      <c r="N35" s="163"/>
      <c r="O35" s="31"/>
    </row>
    <row r="36" spans="1:15" ht="15.75" thickTop="1">
      <c r="A36" s="57" t="s">
        <v>100</v>
      </c>
      <c r="B36" s="58">
        <f>SUM(B4:B35)</f>
        <v>21.5</v>
      </c>
      <c r="C36" s="150">
        <f>SUM(C4:C35)</f>
        <v>17.5</v>
      </c>
      <c r="E36" s="58">
        <f>SUM(E4:E35)</f>
        <v>35.199999999999996</v>
      </c>
      <c r="F36" s="150">
        <f>SUM(F4:F35)</f>
        <v>14.3</v>
      </c>
      <c r="H36" s="58">
        <f>SUM(H4:H35)</f>
        <v>33</v>
      </c>
      <c r="I36" s="150">
        <f>SUM(I4:I35)</f>
        <v>16.700000000000003</v>
      </c>
      <c r="K36" s="58">
        <f>E36*B38</f>
        <v>10.559999999999999</v>
      </c>
      <c r="L36" s="57">
        <f>H36*B38</f>
        <v>9.9</v>
      </c>
      <c r="M36" s="60">
        <f>(E36+H36)*B39</f>
        <v>20.459999999999997</v>
      </c>
      <c r="O36" s="71" t="s">
        <v>148</v>
      </c>
    </row>
    <row r="38" spans="1:15">
      <c r="A38" s="57" t="s">
        <v>37</v>
      </c>
      <c r="B38" s="58">
        <v>0.3</v>
      </c>
    </row>
    <row r="39" spans="1:15">
      <c r="A39" s="57" t="s">
        <v>98</v>
      </c>
      <c r="B3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CEWeb</vt:lpstr>
      <vt:lpstr>ShopWidget</vt:lpstr>
      <vt:lpstr>Saved Items</vt:lpstr>
      <vt:lpstr>Order History</vt:lpstr>
      <vt:lpstr>Saved Carts</vt:lpstr>
      <vt:lpstr>Share Cart</vt:lpstr>
      <vt:lpstr>Active Cart</vt:lpstr>
      <vt:lpstr>Checkout</vt:lpstr>
      <vt:lpstr>Miscellaneous</vt:lpstr>
      <vt:lpstr>Data Conversions</vt:lpstr>
      <vt:lpstr>MyAccount</vt:lpstr>
      <vt:lpstr>Open 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2013-11-25T17:58:14Z</dcterms:modified>
</cp:coreProperties>
</file>