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8" i="16" l="1"/>
  <c r="K8" i="16" s="1"/>
  <c r="H8" i="16"/>
  <c r="L8" i="16" s="1"/>
  <c r="F8" i="16"/>
  <c r="D4" i="4" s="1"/>
  <c r="D22" i="4" s="1"/>
  <c r="D24" i="4" s="1"/>
  <c r="D25" i="4" s="1"/>
  <c r="F25" i="4" s="1"/>
  <c r="B36" i="10"/>
  <c r="C36" i="10"/>
  <c r="C10" i="4"/>
  <c r="E36" i="10"/>
  <c r="K36" i="10"/>
  <c r="F10" i="4"/>
  <c r="F36" i="10"/>
  <c r="D10" i="4"/>
  <c r="H36" i="10"/>
  <c r="L36" i="10"/>
  <c r="G10" i="4"/>
  <c r="I36" i="10"/>
  <c r="E10" i="4"/>
  <c r="A3" i="19"/>
  <c r="A3" i="11"/>
  <c r="A3" i="18"/>
  <c r="A3" i="10"/>
  <c r="A3" i="5"/>
  <c r="A3" i="6"/>
  <c r="A3" i="9"/>
  <c r="A3" i="8"/>
  <c r="A3" i="7"/>
  <c r="A3" i="16"/>
  <c r="A3" i="20"/>
  <c r="C11" i="20"/>
  <c r="C17" i="4"/>
  <c r="E11" i="20"/>
  <c r="K11" i="20"/>
  <c r="F17" i="4"/>
  <c r="H11" i="20"/>
  <c r="L11" i="20"/>
  <c r="G17" i="4"/>
  <c r="G22" i="4" s="1"/>
  <c r="G24" i="4" s="1"/>
  <c r="I11" i="20"/>
  <c r="E17" i="4"/>
  <c r="F11" i="20"/>
  <c r="D17" i="4"/>
  <c r="B11" i="20"/>
  <c r="E11" i="19"/>
  <c r="K11" i="19"/>
  <c r="F11" i="4"/>
  <c r="H11" i="19"/>
  <c r="L11" i="19"/>
  <c r="G11" i="4"/>
  <c r="I11" i="19"/>
  <c r="E11" i="4"/>
  <c r="F11" i="19"/>
  <c r="D11" i="4"/>
  <c r="C11" i="19"/>
  <c r="C11" i="4"/>
  <c r="B11" i="19"/>
  <c r="H11" i="18"/>
  <c r="E12" i="4"/>
  <c r="C8" i="16"/>
  <c r="C4" i="4" s="1"/>
  <c r="C11" i="18"/>
  <c r="C12" i="4"/>
  <c r="I8" i="16"/>
  <c r="E4" i="4" s="1"/>
  <c r="E5" i="4"/>
  <c r="E6" i="4"/>
  <c r="E7" i="4"/>
  <c r="E8" i="4"/>
  <c r="E9" i="4"/>
  <c r="E13" i="4"/>
  <c r="B8" i="16"/>
  <c r="E11" i="18"/>
  <c r="K11" i="18"/>
  <c r="F12" i="4"/>
  <c r="I27" i="5"/>
  <c r="F27" i="5"/>
  <c r="D9" i="4"/>
  <c r="C27" i="5"/>
  <c r="C9" i="4"/>
  <c r="F13" i="7"/>
  <c r="D5" i="4"/>
  <c r="C13" i="7"/>
  <c r="C5" i="4"/>
  <c r="I10" i="11"/>
  <c r="F10" i="11"/>
  <c r="D13" i="4"/>
  <c r="C10" i="11"/>
  <c r="C13" i="4"/>
  <c r="I11" i="18"/>
  <c r="F11" i="18"/>
  <c r="D12" i="4"/>
  <c r="B11" i="18"/>
  <c r="I9" i="9"/>
  <c r="F9" i="9"/>
  <c r="D7" i="4"/>
  <c r="C9" i="9"/>
  <c r="C7" i="4"/>
  <c r="E9" i="8"/>
  <c r="M9" i="8"/>
  <c r="H6" i="4" s="1"/>
  <c r="K9" i="8"/>
  <c r="F6" i="4"/>
  <c r="H9" i="8"/>
  <c r="L9" i="8"/>
  <c r="G6" i="4"/>
  <c r="I9" i="8"/>
  <c r="F9" i="8"/>
  <c r="D6" i="4"/>
  <c r="C9" i="8"/>
  <c r="C6" i="4"/>
  <c r="I13" i="7"/>
  <c r="I13" i="6"/>
  <c r="F13" i="6"/>
  <c r="D8" i="4"/>
  <c r="C13" i="6"/>
  <c r="C8" i="4"/>
  <c r="E27" i="5"/>
  <c r="K27" i="5"/>
  <c r="F9" i="4"/>
  <c r="H27" i="5"/>
  <c r="L27" i="5"/>
  <c r="G9" i="4"/>
  <c r="H10" i="11"/>
  <c r="L10" i="11"/>
  <c r="G13" i="4"/>
  <c r="E10" i="11"/>
  <c r="K10" i="11"/>
  <c r="F13" i="4"/>
  <c r="M10" i="11"/>
  <c r="H13" i="4" s="1"/>
  <c r="B10" i="11"/>
  <c r="E9" i="9"/>
  <c r="K9" i="9"/>
  <c r="F7" i="4"/>
  <c r="H9" i="9"/>
  <c r="M9" i="9"/>
  <c r="H7" i="4"/>
  <c r="B9" i="9"/>
  <c r="B9" i="8"/>
  <c r="B13" i="7"/>
  <c r="H13" i="7"/>
  <c r="L13" i="7"/>
  <c r="G5" i="4"/>
  <c r="E13" i="7"/>
  <c r="M13" i="7"/>
  <c r="H5" i="4"/>
  <c r="H13" i="6"/>
  <c r="L13" i="6"/>
  <c r="G8" i="4"/>
  <c r="E13" i="6"/>
  <c r="M13" i="6"/>
  <c r="H8" i="4"/>
  <c r="K13" i="6"/>
  <c r="F8" i="4" s="1"/>
  <c r="B13" i="6"/>
  <c r="B27" i="5"/>
  <c r="M11" i="18"/>
  <c r="H12" i="4"/>
  <c r="M36" i="10"/>
  <c r="H10" i="4"/>
  <c r="K13" i="7"/>
  <c r="F5" i="4"/>
  <c r="F22" i="4" s="1"/>
  <c r="F24" i="4" s="1"/>
  <c r="L9" i="9"/>
  <c r="G7" i="4"/>
  <c r="L11" i="18"/>
  <c r="G12" i="4"/>
  <c r="M11" i="19"/>
  <c r="H11" i="4" s="1"/>
  <c r="M11" i="20"/>
  <c r="H17" i="4"/>
  <c r="H9" i="4"/>
  <c r="M27" i="5"/>
  <c r="M8" i="16" l="1"/>
  <c r="H4" i="4" s="1"/>
  <c r="H22" i="4" s="1"/>
  <c r="E22" i="4"/>
  <c r="E24" i="4" s="1"/>
  <c r="E25" i="4" s="1"/>
  <c r="G25" i="4" s="1"/>
  <c r="C22" i="4"/>
  <c r="C24" i="4" s="1"/>
  <c r="C25" i="4" s="1"/>
</calcChain>
</file>

<file path=xl/sharedStrings.xml><?xml version="1.0" encoding="utf-8"?>
<sst xmlns="http://schemas.openxmlformats.org/spreadsheetml/2006/main" count="886" uniqueCount="466">
  <si>
    <t>Order History</t>
  </si>
  <si>
    <t>Saved Carts</t>
  </si>
  <si>
    <t>Active Cart</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</si>
  <si>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</si>
  <si>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</si>
  <si>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</si>
  <si>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</si>
  <si>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</si>
  <si>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</si>
  <si>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</si>
  <si>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</si>
  <si>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</si>
  <si>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</si>
  <si>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</si>
  <si>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</si>
  <si>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</si>
  <si>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</si>
  <si>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</si>
  <si>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</si>
  <si>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</si>
  <si>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</si>
  <si>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</si>
  <si>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</si>
  <si>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</si>
  <si>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</si>
  <si>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</si>
  <si>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</si>
  <si>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</si>
  <si>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</si>
  <si>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</si>
  <si>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</si>
  <si>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</si>
  <si>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</si>
  <si>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</si>
  <si>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</si>
  <si>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</si>
  <si>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</si>
  <si>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</si>
  <si>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</si>
  <si>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</si>
  <si>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</si>
  <si>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</si>
  <si>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</si>
  <si>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</si>
  <si>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</si>
  <si>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</si>
  <si>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</si>
  <si>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</si>
  <si>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</si>
  <si>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</si>
  <si>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</si>
  <si>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</si>
  <si>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</si>
  <si>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</si>
  <si>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</si>
  <si>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</si>
  <si>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</si>
  <si>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</si>
  <si>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</si>
  <si>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</si>
  <si>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</si>
  <si>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</si>
  <si>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</si>
  <si>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</si>
  <si>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</si>
  <si>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</si>
  <si>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</si>
  <si>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</si>
  <si>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</si>
  <si>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</si>
  <si>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</si>
  <si>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</si>
  <si>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</si>
  <si>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</si>
  <si>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</si>
  <si>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</si>
  <si>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</si>
  <si>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</si>
  <si>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</si>
  <si>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</si>
  <si>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</si>
  <si>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</si>
  <si>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</si>
  <si>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</si>
  <si>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</si>
  <si>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</si>
  <si>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</si>
  <si>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</si>
  <si>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ED</t>
  </si>
  <si>
    <t>Days</t>
  </si>
  <si>
    <t>Rem</t>
  </si>
  <si>
    <t>Rework</t>
  </si>
  <si>
    <t>QA</t>
  </si>
  <si>
    <t>Overall QA Factor</t>
  </si>
  <si>
    <t>In Progress</t>
  </si>
  <si>
    <t>Total Days</t>
  </si>
  <si>
    <t>JC</t>
  </si>
  <si>
    <t>ShopWidget</t>
  </si>
  <si>
    <t>??</t>
  </si>
  <si>
    <t>WC</t>
  </si>
  <si>
    <t>JM</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</si>
  <si>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</si>
  <si>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</si>
  <si>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</si>
  <si>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</si>
  <si>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</si>
  <si>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</si>
  <si>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</si>
  <si>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Delete Item Function</t>
  </si>
  <si>
    <t>Deleting Saved Carts</t>
  </si>
  <si>
    <t>Sharing Carts</t>
  </si>
  <si>
    <t>Preferences</t>
  </si>
  <si>
    <t>Can carts be deleted by anyone other than the user</t>
  </si>
  <si>
    <t>SM</t>
  </si>
  <si>
    <t>Return Filtering tags -location and product</t>
  </si>
  <si>
    <t>Finish Popup - html</t>
  </si>
  <si>
    <t>Filtering Functionality</t>
  </si>
  <si>
    <t>Finish Grid</t>
  </si>
  <si>
    <t>Returning Saved Item to Shop Widget</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</si>
  <si>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</si>
  <si>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</si>
  <si>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</si>
  <si>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</si>
  <si>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</si>
  <si>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</si>
  <si>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</si>
  <si>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</si>
  <si>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</si>
  <si>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</si>
  <si>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</si>
  <si>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</si>
  <si>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</si>
  <si>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</si>
  <si>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</si>
  <si>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</si>
  <si>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</si>
  <si>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</si>
  <si>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</si>
  <si>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</si>
  <si>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</si>
  <si>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</si>
  <si>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</si>
  <si>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</si>
  <si>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</si>
  <si>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</si>
  <si>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</si>
  <si>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</si>
  <si>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</si>
  <si>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</si>
  <si>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</si>
  <si>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</si>
  <si>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</si>
  <si>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share history for save item</t>
  </si>
  <si>
    <t>multi tag filtering needs to be fixed</t>
  </si>
  <si>
    <t>delete function has to be completed on Avante side</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</si>
  <si>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</si>
  <si>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</si>
  <si>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</si>
  <si>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</si>
  <si>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</si>
  <si>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</si>
  <si>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</si>
  <si>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</si>
  <si>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Using quick find logic so some code reuse should happen.</t>
  </si>
  <si>
    <t>C-4</t>
  </si>
  <si>
    <t>Handling enter and setting focus back to item number box after add button.</t>
  </si>
  <si>
    <t>i-.2</t>
  </si>
  <si>
    <t>Handling MOD items in this tab</t>
  </si>
  <si>
    <t>C-2, I-2</t>
  </si>
  <si>
    <t>Repricing lines, and changes to initial save popup.</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</si>
  <si>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</si>
  <si>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</si>
  <si>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</si>
  <si>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</si>
  <si>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</si>
  <si>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</si>
  <si>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</si>
  <si>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</si>
  <si>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</si>
  <si>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</si>
  <si>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</si>
  <si>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</si>
  <si>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</si>
  <si>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</si>
  <si>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</si>
  <si>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</si>
  <si>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</si>
  <si>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</si>
  <si>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</si>
  <si>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</si>
  <si>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</si>
  <si>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</si>
  <si>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</si>
  <si>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</si>
  <si>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</si>
  <si>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</si>
  <si>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Price Override</t>
  </si>
  <si>
    <t>Prompt and process price overrides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</si>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</sst>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5">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05">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2"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3" borderId="8" xfId="0" applyFont="1" applyFill="1" applyBorder="1"/>
    <xf numFmtId="0" fontId="5" fillId="3" borderId="11" xfId="0" applyFont="1" applyFill="1" applyBorder="1"/>
    <xf numFmtId="0" fontId="7" fillId="3" borderId="11" xfId="0" applyFont="1" applyFill="1" applyBorder="1"/>
    <xf numFmtId="0" fontId="5" fillId="3" borderId="9" xfId="0" applyFont="1" applyFill="1" applyBorder="1"/>
    <xf numFmtId="0" fontId="5" fillId="3" borderId="10" xfId="0" applyFont="1" applyFill="1" applyBorder="1"/>
    <xf numFmtId="0" fontId="5" fillId="3" borderId="10" xfId="0" applyFont="1" applyFill="1" applyBorder="1" applyAlignment="1">
      <alignment wrapText="1"/>
    </xf>
    <xf numFmtId="0" fontId="12" fillId="3" borderId="8" xfId="1" applyFill="1" applyBorder="1"/>
    <xf numFmtId="0" fontId="5" fillId="3" borderId="9" xfId="1" applyFont="1" applyFill="1" applyBorder="1"/>
    <xf numFmtId="0" fontId="7" fillId="3" borderId="0" xfId="1" applyFont="1" applyFill="1" applyBorder="1"/>
    <xf numFmtId="0" fontId="5" fillId="3" borderId="4" xfId="0" applyFont="1" applyFill="1" applyBorder="1"/>
    <xf numFmtId="0" fontId="5" fillId="3" borderId="5" xfId="1" applyFont="1" applyFill="1" applyBorder="1"/>
    <xf numFmtId="0" fontId="7" fillId="3" borderId="6" xfId="1" applyFont="1" applyFill="1" applyBorder="1"/>
    <xf numFmtId="0" fontId="5" fillId="3" borderId="10" xfId="0" applyFont="1" applyFill="1" applyBorder="1" applyAlignment="1"/>
    <xf numFmtId="0" fontId="7" fillId="2" borderId="14" xfId="0" applyFont="1" applyFill="1" applyBorder="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10" xfId="0" applyFont="1" applyFill="1" applyBorder="1"/>
    <xf numFmtId="0" fontId="5" fillId="4" borderId="8" xfId="0" applyFont="1" applyFill="1" applyBorder="1" applyAlignment="1">
      <alignment horizontal="left"/>
    </xf>
    <xf numFmtId="0" fontId="5" fillId="4" borderId="9" xfId="0" applyFont="1" applyFill="1" applyBorder="1"/>
    <xf numFmtId="0" fontId="5"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58" t="s">
        <v>209</v>
      </c>
      <c r="I1" s="81"/>
    </row>
    <row r="2" spans="1:9" s="14" customFormat="1" x14ac:dyDescent="0.2">
      <c r="A2" s="14" t="s">
        <v>3</v>
      </c>
      <c r="B2" s="14" t="s">
        <v>85</v>
      </c>
      <c r="C2" s="14" t="s">
        <v>4</v>
      </c>
      <c r="D2" s="14" t="s">
        <v>5</v>
      </c>
      <c r="E2" s="14" t="s">
        <v>6</v>
      </c>
      <c r="F2" s="14" t="s">
        <v>59</v>
      </c>
      <c r="G2" s="14" t="s">
        <v>7</v>
      </c>
      <c r="H2" s="14" t="s">
        <v>84</v>
      </c>
      <c r="I2" s="159"/>
    </row>
    <row r="3" spans="1:9" s="33" customFormat="1" x14ac:dyDescent="0.2">
      <c r="B3" s="24"/>
      <c r="I3" s="23"/>
    </row>
    <row r="4" spans="1:9" s="33" customFormat="1" x14ac:dyDescent="0.2">
      <c r="A4" s="33" t="s">
        <v>97</v>
      </c>
      <c r="B4" s="24" t="s">
        <v>94</v>
      </c>
      <c r="C4" s="99">
        <f>ShopWidget!C8</f>
        <v>0</v>
      </c>
      <c r="D4" s="99">
        <f>ShopWidget!F8</f>
        <v>0</v>
      </c>
      <c r="E4" s="99">
        <f>ShopWidget!I8</f>
        <v>0</v>
      </c>
      <c r="F4" s="99">
        <v>17.489999999999998</v>
      </c>
      <c r="G4" s="33">
        <v>8.6020000000000003</v>
      </c>
      <c r="H4" s="99">
        <f>ShopWidget!M8</f>
        <v>0</v>
      </c>
      <c r="I4" s="23" t="s">
        <v>101</v>
      </c>
    </row>
    <row r="5" spans="1:9" s="33" customFormat="1" x14ac:dyDescent="0.2">
      <c r="A5" s="33" t="s">
        <v>119</v>
      </c>
      <c r="B5" s="24" t="s">
        <v>94</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94</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94</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106</v>
      </c>
      <c r="B8" s="24" t="s">
        <v>94</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94</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130</v>
      </c>
      <c r="B10" s="24" t="s">
        <v>94</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10</v>
      </c>
      <c r="B11" s="24" t="s">
        <v>104</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5</v>
      </c>
      <c r="B12" s="24" t="s">
        <v>104</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53</v>
      </c>
      <c r="B13" s="24" t="s">
        <v>104</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137</v>
      </c>
      <c r="B14" s="24"/>
      <c r="C14" s="99">
        <v>0</v>
      </c>
      <c r="D14" s="99">
        <v>0</v>
      </c>
      <c r="E14" s="99">
        <v>1</v>
      </c>
      <c r="F14" s="99">
        <v>0</v>
      </c>
      <c r="G14" s="99">
        <v>0</v>
      </c>
      <c r="H14" s="99">
        <v>0</v>
      </c>
      <c r="I14" s="23" t="s">
        <v>136</v>
      </c>
    </row>
    <row r="15" spans="1:9" s="33" customFormat="1" ht="28.5" x14ac:dyDescent="0.2">
      <c r="A15" s="33" t="s">
        <v>12</v>
      </c>
      <c r="B15" s="24"/>
      <c r="C15" s="99">
        <v>0</v>
      </c>
      <c r="D15" s="99">
        <v>0</v>
      </c>
      <c r="E15" s="99">
        <v>0</v>
      </c>
      <c r="F15" s="99">
        <v>0</v>
      </c>
      <c r="G15" s="99">
        <v>0</v>
      </c>
      <c r="H15" s="99">
        <v>0</v>
      </c>
      <c r="I15" s="23" t="s">
        <v>138</v>
      </c>
    </row>
    <row r="16" spans="1:9" s="100" customFormat="1" ht="42.75" x14ac:dyDescent="0.2">
      <c r="A16" s="33" t="s">
        <v>15</v>
      </c>
      <c r="B16" s="24"/>
      <c r="C16" s="99">
        <v>8</v>
      </c>
      <c r="D16" s="99">
        <v>4</v>
      </c>
      <c r="E16" s="99">
        <v>8</v>
      </c>
      <c r="F16" s="99">
        <v>3</v>
      </c>
      <c r="G16" s="99">
        <v>3</v>
      </c>
      <c r="H16" s="99">
        <v>3</v>
      </c>
      <c r="I16" s="23" t="s">
        <v>139</v>
      </c>
    </row>
    <row r="17" spans="1:9" s="100" customFormat="1" x14ac:dyDescent="0.2">
      <c r="A17" s="100" t="s">
        <v>11</v>
      </c>
      <c r="B17" s="150" t="s">
        <v>104</v>
      </c>
      <c r="C17" s="151">
        <f>CEWeb!C11</f>
        <v>16</v>
      </c>
      <c r="D17" s="151">
        <f>CEWeb!F11</f>
        <v>16</v>
      </c>
      <c r="E17" s="151">
        <f>CEWeb!I11</f>
        <v>17</v>
      </c>
      <c r="F17" s="151">
        <f>CEWeb!K11</f>
        <v>4.8</v>
      </c>
      <c r="G17" s="151">
        <f>CEWeb!L11</f>
        <v>5.0999999999999996</v>
      </c>
      <c r="H17" s="151">
        <f>CEWeb!M11</f>
        <v>9.9</v>
      </c>
      <c r="I17" s="102"/>
    </row>
    <row r="18" spans="1:9" x14ac:dyDescent="0.2">
      <c r="A18" s="100" t="s">
        <v>14</v>
      </c>
      <c r="B18" s="101" t="s">
        <v>104</v>
      </c>
      <c r="C18" s="103">
        <v>3</v>
      </c>
      <c r="D18" s="103">
        <v>3</v>
      </c>
      <c r="E18" s="103">
        <v>2</v>
      </c>
      <c r="F18" s="103">
        <v>2</v>
      </c>
      <c r="G18" s="103">
        <v>2</v>
      </c>
      <c r="H18" s="103">
        <v>2</v>
      </c>
      <c r="I18" s="102" t="s">
        <v>19</v>
      </c>
    </row>
    <row r="19" spans="1:9" s="100" customFormat="1" ht="28.5" x14ac:dyDescent="0.2">
      <c r="A19" s="100" t="s">
        <v>8</v>
      </c>
      <c r="B19" s="101"/>
      <c r="C19" s="103">
        <v>2</v>
      </c>
      <c r="D19" s="103">
        <v>0</v>
      </c>
      <c r="E19" s="103">
        <v>0</v>
      </c>
      <c r="F19" s="103">
        <v>0</v>
      </c>
      <c r="G19" s="103">
        <v>0</v>
      </c>
      <c r="H19" s="103">
        <v>0</v>
      </c>
      <c r="I19" s="102" t="s">
        <v>141</v>
      </c>
    </row>
    <row r="20" spans="1:9" s="100" customFormat="1" ht="57" x14ac:dyDescent="0.2">
      <c r="A20" s="100" t="s">
        <v>13</v>
      </c>
      <c r="B20" s="101"/>
      <c r="C20" s="103">
        <v>3</v>
      </c>
      <c r="D20" s="103">
        <v>4</v>
      </c>
      <c r="E20" s="103">
        <v>4</v>
      </c>
      <c r="F20" s="103">
        <v>2</v>
      </c>
      <c r="G20" s="103">
        <v>2</v>
      </c>
      <c r="H20" s="103">
        <v>2</v>
      </c>
      <c r="I20" s="102" t="s">
        <v>206</v>
      </c>
    </row>
    <row r="21" spans="1:9" s="100" customFormat="1" x14ac:dyDescent="0.2">
      <c r="B21" s="101"/>
      <c r="C21" s="103"/>
      <c r="D21" s="103"/>
      <c r="E21" s="103"/>
      <c r="F21" s="103"/>
      <c r="G21" s="103"/>
      <c r="H21" s="103"/>
      <c r="I21" s="102"/>
    </row>
    <row r="22" spans="1:9" x14ac:dyDescent="0.2">
      <c r="A22" s="34" t="s">
        <v>17</v>
      </c>
      <c r="C22" s="105">
        <f t="shared" ref="C22:H22" si="0">SUM(C4:C21)</f>
        <v>104.7</v>
      </c>
      <c r="D22" s="105">
        <f t="shared" si="0"/>
        <v>98.6</v>
      </c>
      <c r="E22" s="105">
        <f t="shared" si="0"/>
        <v>87.6</v>
      </c>
      <c r="F22" s="105">
        <f>SUM(F4:F21)</f>
        <v>62.83</v>
      </c>
      <c r="G22" s="105">
        <f t="shared" si="0"/>
        <v>52.022000000000006</v>
      </c>
      <c r="H22" s="105">
        <f t="shared" si="0"/>
        <v>81.760000000000005</v>
      </c>
    </row>
    <row r="23" spans="1:9" x14ac:dyDescent="0.2">
      <c r="C23" s="105">
        <v>2</v>
      </c>
      <c r="D23" s="105">
        <v>2.4</v>
      </c>
      <c r="E23" s="105">
        <v>1.6</v>
      </c>
      <c r="F23" s="105">
        <v>2.4</v>
      </c>
      <c r="G23" s="105">
        <v>1.6</v>
      </c>
      <c r="H23" s="106" t="s">
        <v>65</v>
      </c>
    </row>
    <row r="24" spans="1:9" x14ac:dyDescent="0.2">
      <c r="A24" s="34" t="s">
        <v>16</v>
      </c>
      <c r="C24" s="105">
        <f>(((C22/C23)+0.49)/5)</f>
        <v>10.568000000000001</v>
      </c>
      <c r="D24" s="105">
        <f>(((D22/D23)+0.49)/5)</f>
        <v>8.3146666666666675</v>
      </c>
      <c r="E24" s="105">
        <f>(((E22/E23)+0.49)/5)</f>
        <v>11.047999999999998</v>
      </c>
      <c r="F24" s="105">
        <f>(((F22/F23)+0.49)/5)</f>
        <v>5.3338333333333328</v>
      </c>
      <c r="G24" s="105">
        <f>(((G22/G23)+0.49)/5)</f>
        <v>6.6007500000000006</v>
      </c>
      <c r="H24" s="107" t="s">
        <v>66</v>
      </c>
    </row>
    <row r="25" spans="1:9" x14ac:dyDescent="0.2">
      <c r="A25" s="34" t="s">
        <v>18</v>
      </c>
      <c r="C25" s="108">
        <f ca="1">TODAY()+(C24*7)</f>
        <v>41678.976000000002</v>
      </c>
      <c r="D25" s="108">
        <f ca="1">TODAY()+(D24*7)</f>
        <v>41663.202666666664</v>
      </c>
      <c r="E25" s="108">
        <f ca="1">TODAY()+(E24*7)</f>
        <v>41682.336000000003</v>
      </c>
      <c r="F25" s="108">
        <f ca="1">D25+(F24*7)</f>
        <v>41700.539499999999</v>
      </c>
      <c r="G25" s="108">
        <f ca="1">E25+(G24*7)</f>
        <v>41728.541250000002</v>
      </c>
      <c r="H25" s="109" t="s">
        <v>64</v>
      </c>
    </row>
    <row r="27" spans="1:9" x14ac:dyDescent="0.2">
      <c r="A27" s="34" t="s">
        <v>107</v>
      </c>
      <c r="C27" s="108">
        <v>41674</v>
      </c>
      <c r="D27" s="108">
        <v>41660</v>
      </c>
      <c r="E27" s="108">
        <v>41692</v>
      </c>
      <c r="F27" s="108">
        <v>41697</v>
      </c>
      <c r="G27" s="108">
        <v>41738</v>
      </c>
    </row>
    <row r="28" spans="1:9" ht="15.75" customHeight="1" x14ac:dyDescent="0.2"/>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x14ac:dyDescent="0.25">
      <c r="A1" s="36" t="s">
        <v>3</v>
      </c>
      <c r="B1" s="199" t="s">
        <v>4</v>
      </c>
      <c r="C1" s="200"/>
      <c r="D1" s="201"/>
      <c r="E1" s="199" t="s">
        <v>5</v>
      </c>
      <c r="F1" s="200"/>
      <c r="G1" s="201"/>
      <c r="H1" s="199" t="s">
        <v>6</v>
      </c>
      <c r="I1" s="200"/>
      <c r="J1" s="201"/>
      <c r="K1" s="199" t="s">
        <v>91</v>
      </c>
      <c r="L1" s="201"/>
      <c r="M1" s="40" t="s">
        <v>92</v>
      </c>
      <c r="N1" s="40"/>
      <c r="O1" s="38"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142</v>
      </c>
      <c r="B4" s="18">
        <v>3</v>
      </c>
      <c r="C4" s="48">
        <v>3</v>
      </c>
      <c r="D4" s="17" t="s">
        <v>105</v>
      </c>
      <c r="E4" s="18">
        <v>6</v>
      </c>
      <c r="F4" s="48">
        <v>6</v>
      </c>
      <c r="G4" s="17"/>
      <c r="H4" s="18">
        <v>5</v>
      </c>
      <c r="I4" s="48">
        <v>5</v>
      </c>
      <c r="J4" s="17"/>
      <c r="K4" s="18"/>
      <c r="L4" s="17"/>
      <c r="M4" s="21"/>
      <c r="N4" s="21"/>
      <c r="O4" s="22" t="s">
        <v>145</v>
      </c>
    </row>
    <row r="5" spans="1:15" s="22" customFormat="1" ht="15" x14ac:dyDescent="0.25">
      <c r="A5" s="110" t="s">
        <v>146</v>
      </c>
      <c r="B5" s="18">
        <v>3</v>
      </c>
      <c r="C5" s="48">
        <v>3</v>
      </c>
      <c r="D5" s="17" t="s">
        <v>102</v>
      </c>
      <c r="E5" s="18">
        <v>1</v>
      </c>
      <c r="F5" s="48">
        <v>1</v>
      </c>
      <c r="G5" s="17"/>
      <c r="H5" s="18">
        <v>4</v>
      </c>
      <c r="I5" s="48">
        <v>4</v>
      </c>
      <c r="J5" s="17"/>
      <c r="K5" s="18"/>
      <c r="L5" s="17"/>
      <c r="M5" s="21"/>
      <c r="N5" s="21"/>
      <c r="O5" s="22" t="s">
        <v>147</v>
      </c>
    </row>
    <row r="6" spans="1:15" s="22" customFormat="1" ht="15" x14ac:dyDescent="0.25">
      <c r="A6" s="110" t="s">
        <v>143</v>
      </c>
      <c r="B6" s="18">
        <v>4</v>
      </c>
      <c r="C6" s="48">
        <v>4</v>
      </c>
      <c r="D6" s="17" t="s">
        <v>122</v>
      </c>
      <c r="E6" s="18">
        <v>4</v>
      </c>
      <c r="F6" s="48">
        <v>4</v>
      </c>
      <c r="G6" s="17"/>
      <c r="H6" s="18">
        <v>0</v>
      </c>
      <c r="I6" s="48">
        <v>0</v>
      </c>
      <c r="J6" s="17"/>
      <c r="K6" s="18"/>
      <c r="L6" s="17"/>
      <c r="M6" s="21"/>
      <c r="N6" s="21"/>
      <c r="O6" s="22" t="s">
        <v>144</v>
      </c>
    </row>
    <row r="7" spans="1:15" s="22" customFormat="1" ht="15" x14ac:dyDescent="0.25">
      <c r="A7" s="110" t="s">
        <v>148</v>
      </c>
      <c r="B7" s="18">
        <v>7</v>
      </c>
      <c r="C7" s="48">
        <v>3</v>
      </c>
      <c r="D7" s="17" t="s">
        <v>150</v>
      </c>
      <c r="E7" s="18">
        <v>0</v>
      </c>
      <c r="F7" s="48">
        <v>0</v>
      </c>
      <c r="G7" s="17"/>
      <c r="H7" s="18">
        <v>5</v>
      </c>
      <c r="I7" s="48">
        <v>5</v>
      </c>
      <c r="J7" s="17"/>
      <c r="K7" s="18"/>
      <c r="L7" s="17"/>
      <c r="M7" s="21"/>
      <c r="N7" s="21"/>
      <c r="O7" s="22" t="s">
        <v>155</v>
      </c>
    </row>
    <row r="8" spans="1:15" s="59" customFormat="1" ht="15" x14ac:dyDescent="0.25">
      <c r="A8" s="111" t="s">
        <v>149</v>
      </c>
      <c r="B8" s="58">
        <v>3</v>
      </c>
      <c r="C8" s="131">
        <v>3</v>
      </c>
      <c r="D8" s="57" t="s">
        <v>105</v>
      </c>
      <c r="E8" s="58">
        <v>5</v>
      </c>
      <c r="F8" s="131">
        <v>5</v>
      </c>
      <c r="G8" s="57"/>
      <c r="H8" s="58">
        <v>3</v>
      </c>
      <c r="I8" s="131">
        <v>3</v>
      </c>
      <c r="J8" s="57"/>
      <c r="K8" s="58"/>
      <c r="L8" s="57"/>
      <c r="M8" s="71"/>
      <c r="N8" s="71"/>
    </row>
    <row r="9" spans="1:15" s="59" customFormat="1" ht="15" x14ac:dyDescent="0.25">
      <c r="A9" s="111"/>
      <c r="B9" s="58"/>
      <c r="C9" s="131"/>
      <c r="D9" s="57"/>
      <c r="E9" s="58"/>
      <c r="F9" s="131"/>
      <c r="G9" s="57"/>
      <c r="H9" s="58"/>
      <c r="I9" s="131"/>
      <c r="J9" s="57"/>
      <c r="K9" s="58"/>
      <c r="L9" s="57"/>
      <c r="M9" s="71"/>
      <c r="N9" s="71"/>
    </row>
    <row r="10" spans="1:15" s="30" customFormat="1" ht="15.75" thickBot="1" x14ac:dyDescent="0.3">
      <c r="A10" s="132"/>
      <c r="B10" s="29"/>
      <c r="C10" s="135"/>
      <c r="D10" s="28"/>
      <c r="E10" s="29"/>
      <c r="F10" s="135"/>
      <c r="G10" s="28"/>
      <c r="H10" s="29"/>
      <c r="I10" s="135"/>
      <c r="J10" s="28"/>
      <c r="K10" s="29"/>
      <c r="L10" s="28"/>
      <c r="M10" s="31"/>
      <c r="N10" s="31"/>
    </row>
    <row r="11" spans="1:15" ht="15.75" thickTop="1" x14ac:dyDescent="0.25">
      <c r="A11" s="111" t="s">
        <v>95</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128</v>
      </c>
    </row>
    <row r="13" spans="1:15" x14ac:dyDescent="0.2">
      <c r="A13" s="111" t="s">
        <v>36</v>
      </c>
      <c r="B13" s="58">
        <v>0.3</v>
      </c>
    </row>
    <row r="14" spans="1:15" x14ac:dyDescent="0.2">
      <c r="A14" s="111" t="s">
        <v>93</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4"/>
  <sheetViews>
    <sheetView tabSelected="1" zoomScaleNormal="100" workbookViewId="0">
      <selection activeCell="A21" sqref="A21"/>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x14ac:dyDescent="0.25">
      <c r="A1" s="36" t="s">
        <v>3</v>
      </c>
      <c r="B1" s="200" t="s">
        <v>4</v>
      </c>
      <c r="C1" s="200"/>
      <c r="D1" s="200"/>
      <c r="E1" s="200" t="s">
        <v>5</v>
      </c>
      <c r="F1" s="200"/>
      <c r="G1" s="200"/>
      <c r="H1" s="200" t="s">
        <v>6</v>
      </c>
      <c r="I1" s="200"/>
      <c r="J1" s="200"/>
      <c r="K1" s="200" t="s">
        <v>91</v>
      </c>
      <c r="L1" s="200"/>
      <c r="M1" s="120" t="s">
        <v>92</v>
      </c>
      <c r="N1" s="40"/>
      <c r="O1" s="121" t="s">
        <v>86</v>
      </c>
    </row>
    <row r="2" spans="1:15" s="38" customFormat="1" ht="15" x14ac:dyDescent="0.25">
      <c r="A2" s="36"/>
      <c r="B2" s="38" t="s">
        <v>89</v>
      </c>
      <c r="C2" s="38" t="s">
        <v>90</v>
      </c>
      <c r="D2" s="36" t="s">
        <v>87</v>
      </c>
      <c r="E2" s="38" t="s">
        <v>89</v>
      </c>
      <c r="F2" s="38" t="s">
        <v>90</v>
      </c>
      <c r="G2" s="36" t="s">
        <v>87</v>
      </c>
      <c r="H2" s="38" t="s">
        <v>89</v>
      </c>
      <c r="I2" s="38" t="s">
        <v>90</v>
      </c>
      <c r="J2" s="36" t="s">
        <v>87</v>
      </c>
      <c r="K2" s="38" t="s">
        <v>5</v>
      </c>
      <c r="L2" s="36" t="s">
        <v>6</v>
      </c>
      <c r="M2" s="120"/>
      <c r="N2" s="40"/>
      <c r="O2" s="122"/>
    </row>
    <row r="3" spans="1:15" s="8" customFormat="1" ht="15" x14ac:dyDescent="0.25">
      <c r="A3" s="44" t="str">
        <f>Summary!A1</f>
        <v>Status as of 10.24.13</v>
      </c>
      <c r="D3" s="44"/>
      <c r="G3" s="44"/>
      <c r="J3" s="44"/>
      <c r="L3" s="44"/>
      <c r="M3" s="123"/>
      <c r="N3" s="46"/>
      <c r="O3" s="124"/>
    </row>
    <row r="4" spans="1:15" s="8" customFormat="1" ht="15" x14ac:dyDescent="0.25">
      <c r="A4" s="44"/>
      <c r="D4" s="44"/>
      <c r="G4" s="44"/>
      <c r="J4" s="44"/>
      <c r="L4" s="44"/>
      <c r="M4" s="123"/>
      <c r="N4" s="46"/>
      <c r="O4" s="124"/>
    </row>
    <row r="5" spans="1:15" s="8" customFormat="1" ht="15" x14ac:dyDescent="0.25">
      <c r="A5" s="44"/>
      <c r="D5" s="44"/>
      <c r="G5" s="44"/>
      <c r="J5" s="44"/>
      <c r="L5" s="44"/>
      <c r="M5" s="123"/>
      <c r="N5" s="46"/>
      <c r="O5" s="124"/>
    </row>
    <row r="6" spans="1:15" s="113" customFormat="1" ht="15" x14ac:dyDescent="0.25">
      <c r="A6" s="112"/>
      <c r="C6" s="130"/>
      <c r="D6" s="114"/>
      <c r="F6" s="130"/>
      <c r="G6" s="114"/>
      <c r="I6" s="130"/>
      <c r="J6" s="114"/>
      <c r="L6" s="112"/>
      <c r="M6" s="112"/>
      <c r="N6" s="115"/>
      <c r="O6" s="116"/>
    </row>
    <row r="7" spans="1:15" ht="15.75" thickBot="1" x14ac:dyDescent="0.3">
      <c r="A7" s="57" t="s">
        <v>200</v>
      </c>
      <c r="C7" s="131"/>
      <c r="F7" s="131"/>
      <c r="I7" s="131"/>
    </row>
    <row r="8" spans="1:15" s="128" customFormat="1" ht="15.75" thickTop="1" x14ac:dyDescent="0.25">
      <c r="A8" s="127" t="s">
        <v>95</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128</v>
      </c>
    </row>
    <row r="10" spans="1:15" x14ac:dyDescent="0.2">
      <c r="A10" s="57" t="s">
        <v>36</v>
      </c>
      <c r="B10" s="59">
        <v>0.22</v>
      </c>
    </row>
    <row r="11" spans="1:15" x14ac:dyDescent="0.2">
      <c r="A11" s="57" t="s">
        <v>93</v>
      </c>
      <c r="B11" s="59">
        <v>0.3</v>
      </c>
    </row>
    <row r="14" spans="1:15" x14ac:dyDescent="0.2">
      <c r="B14" s="59">
        <v>33.700000000000003</v>
      </c>
      <c r="E14" s="59">
        <v>79.5</v>
      </c>
      <c r="H14" s="59">
        <v>34.700000000000003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x14ac:dyDescent="0.25">
      <c r="A1" s="36" t="s">
        <v>3</v>
      </c>
      <c r="B1" s="200" t="s">
        <v>4</v>
      </c>
      <c r="C1" s="200"/>
      <c r="D1" s="200"/>
      <c r="E1" s="200" t="s">
        <v>5</v>
      </c>
      <c r="F1" s="200"/>
      <c r="G1" s="201"/>
      <c r="H1" s="200" t="s">
        <v>6</v>
      </c>
      <c r="I1" s="200"/>
      <c r="J1" s="201"/>
      <c r="K1" s="200" t="s">
        <v>91</v>
      </c>
      <c r="L1" s="201"/>
      <c r="M1" s="120" t="s">
        <v>92</v>
      </c>
      <c r="N1" s="40"/>
      <c r="O1" s="65" t="s">
        <v>86</v>
      </c>
    </row>
    <row r="2" spans="1:15" s="38" customFormat="1" ht="15" x14ac:dyDescent="0.25">
      <c r="A2" s="36"/>
      <c r="B2" s="38" t="s">
        <v>89</v>
      </c>
      <c r="C2" s="38" t="s">
        <v>90</v>
      </c>
      <c r="D2" s="36" t="s">
        <v>87</v>
      </c>
      <c r="E2" s="38" t="s">
        <v>89</v>
      </c>
      <c r="F2" s="38" t="s">
        <v>90</v>
      </c>
      <c r="G2" s="36" t="s">
        <v>87</v>
      </c>
      <c r="H2" s="38" t="s">
        <v>89</v>
      </c>
      <c r="I2" s="38" t="s">
        <v>90</v>
      </c>
      <c r="J2" s="36" t="s">
        <v>87</v>
      </c>
      <c r="K2" s="38" t="s">
        <v>5</v>
      </c>
      <c r="L2" s="36" t="s">
        <v>6</v>
      </c>
      <c r="M2" s="120"/>
      <c r="N2" s="40"/>
      <c r="O2" s="65"/>
    </row>
    <row r="3" spans="1:15" s="8" customFormat="1" ht="15.75" customHeight="1" x14ac:dyDescent="0.25">
      <c r="A3" s="44" t="str">
        <f>Summary!A1</f>
        <v>Status as of 10.24.13</v>
      </c>
      <c r="D3" s="44"/>
      <c r="G3" s="44"/>
      <c r="J3" s="44"/>
      <c r="L3" s="44"/>
      <c r="M3" s="123"/>
      <c r="N3" s="46"/>
      <c r="O3" s="66"/>
    </row>
    <row r="4" spans="1:15" s="22" customFormat="1" ht="15" x14ac:dyDescent="0.25">
      <c r="A4" s="17" t="s">
        <v>47</v>
      </c>
      <c r="B4" s="22">
        <v>0</v>
      </c>
      <c r="C4" s="48">
        <v>0</v>
      </c>
      <c r="D4" s="17"/>
      <c r="E4" s="22">
        <v>0</v>
      </c>
      <c r="F4" s="48">
        <v>0</v>
      </c>
      <c r="G4" s="17"/>
      <c r="H4" s="22">
        <v>0.5</v>
      </c>
      <c r="I4" s="48">
        <v>0</v>
      </c>
      <c r="J4" s="17" t="s">
        <v>113</v>
      </c>
      <c r="L4" s="17"/>
      <c r="M4" s="17"/>
      <c r="N4" s="21"/>
      <c r="O4" s="21"/>
    </row>
    <row r="5" spans="1:15" s="22" customFormat="1" ht="15" x14ac:dyDescent="0.25">
      <c r="A5" s="17" t="s">
        <v>167</v>
      </c>
      <c r="B5" s="22">
        <v>2</v>
      </c>
      <c r="C5" s="48">
        <v>2</v>
      </c>
      <c r="D5" s="17" t="s">
        <v>102</v>
      </c>
      <c r="E5" s="22">
        <v>0</v>
      </c>
      <c r="F5" s="48">
        <v>0</v>
      </c>
      <c r="G5" s="17"/>
      <c r="H5" s="22">
        <v>5</v>
      </c>
      <c r="I5" s="48">
        <v>0.5</v>
      </c>
      <c r="J5" s="17" t="s">
        <v>98</v>
      </c>
      <c r="L5" s="17"/>
      <c r="M5" s="17"/>
      <c r="N5" s="21" t="s">
        <v>168</v>
      </c>
      <c r="O5" s="21" t="s">
        <v>169</v>
      </c>
    </row>
    <row r="6" spans="1:15" s="22" customFormat="1" ht="15" x14ac:dyDescent="0.25">
      <c r="A6" s="17" t="s">
        <v>114</v>
      </c>
      <c r="B6" s="22">
        <v>0</v>
      </c>
      <c r="C6" s="48">
        <v>0</v>
      </c>
      <c r="D6" s="17"/>
      <c r="E6" s="22">
        <v>0</v>
      </c>
      <c r="F6" s="48">
        <v>0</v>
      </c>
      <c r="G6" s="17"/>
      <c r="H6" s="22">
        <v>0.5</v>
      </c>
      <c r="I6" s="48">
        <v>0</v>
      </c>
      <c r="J6" s="17" t="s">
        <v>113</v>
      </c>
      <c r="L6" s="17"/>
      <c r="M6" s="17"/>
      <c r="N6" s="21"/>
      <c r="O6" s="21"/>
    </row>
    <row r="7" spans="1:15" s="22" customFormat="1" ht="15" x14ac:dyDescent="0.25">
      <c r="A7" s="17" t="s">
        <v>115</v>
      </c>
      <c r="B7" s="22">
        <v>0</v>
      </c>
      <c r="C7" s="48">
        <v>0</v>
      </c>
      <c r="D7" s="17"/>
      <c r="E7" s="22">
        <v>0</v>
      </c>
      <c r="F7" s="48">
        <v>0</v>
      </c>
      <c r="G7" s="17"/>
      <c r="H7" s="22">
        <v>0.3</v>
      </c>
      <c r="I7" s="48">
        <v>0</v>
      </c>
      <c r="J7" s="17" t="s">
        <v>113</v>
      </c>
      <c r="L7" s="17"/>
      <c r="M7" s="17"/>
      <c r="N7" s="21"/>
      <c r="O7" s="21" t="s">
        <v>152</v>
      </c>
    </row>
    <row r="8" spans="1:15" s="22" customFormat="1" ht="15" x14ac:dyDescent="0.25">
      <c r="A8" s="17" t="s">
        <v>116</v>
      </c>
      <c r="C8" s="48"/>
      <c r="D8" s="17"/>
      <c r="E8" s="22">
        <v>0.3</v>
      </c>
      <c r="F8" s="48">
        <v>0</v>
      </c>
      <c r="G8" s="17" t="s">
        <v>102</v>
      </c>
      <c r="H8" s="22">
        <v>1</v>
      </c>
      <c r="I8" s="48">
        <v>0</v>
      </c>
      <c r="J8" s="17" t="s">
        <v>113</v>
      </c>
      <c r="L8" s="17"/>
      <c r="M8" s="17"/>
      <c r="N8" s="21"/>
      <c r="O8" s="21" t="s">
        <v>153</v>
      </c>
    </row>
    <row r="9" spans="1:15" s="22" customFormat="1" ht="15" x14ac:dyDescent="0.25">
      <c r="A9" s="17" t="s">
        <v>117</v>
      </c>
      <c r="C9" s="48"/>
      <c r="D9" s="17"/>
      <c r="E9" s="22">
        <v>1</v>
      </c>
      <c r="F9" s="48">
        <v>0</v>
      </c>
      <c r="G9" s="17" t="s">
        <v>100</v>
      </c>
      <c r="H9" s="22">
        <v>1</v>
      </c>
      <c r="I9" s="48">
        <v>0</v>
      </c>
      <c r="J9" s="17" t="s">
        <v>113</v>
      </c>
      <c r="L9" s="17"/>
      <c r="M9" s="17"/>
      <c r="N9" s="21"/>
      <c r="O9" s="21" t="s">
        <v>154</v>
      </c>
    </row>
    <row r="10" spans="1:15" s="22" customFormat="1" ht="15" x14ac:dyDescent="0.25">
      <c r="A10" s="17" t="s">
        <v>118</v>
      </c>
      <c r="B10" s="22">
        <v>5</v>
      </c>
      <c r="C10" s="48">
        <v>4</v>
      </c>
      <c r="D10" s="17" t="s">
        <v>102</v>
      </c>
      <c r="E10" s="22">
        <v>2</v>
      </c>
      <c r="F10" s="48">
        <v>0</v>
      </c>
      <c r="G10" s="17" t="s">
        <v>99</v>
      </c>
      <c r="H10" s="22">
        <v>2</v>
      </c>
      <c r="I10" s="48">
        <v>0</v>
      </c>
      <c r="J10" s="17" t="s">
        <v>113</v>
      </c>
      <c r="L10" s="17"/>
      <c r="M10" s="17"/>
      <c r="N10" s="21" t="s">
        <v>164</v>
      </c>
      <c r="O10" s="21" t="s">
        <v>163</v>
      </c>
    </row>
    <row r="11" spans="1:15" s="22" customFormat="1" ht="15" x14ac:dyDescent="0.25">
      <c r="A11" s="17"/>
      <c r="B11" s="22" t="s">
        <v>151</v>
      </c>
      <c r="C11" s="48"/>
      <c r="D11" s="17"/>
      <c r="F11" s="48"/>
      <c r="G11" s="17"/>
      <c r="I11" s="48"/>
      <c r="J11" s="17"/>
      <c r="L11" s="17"/>
      <c r="M11" s="17"/>
      <c r="N11" s="21"/>
      <c r="O11" s="21"/>
    </row>
    <row r="12" spans="1:15" s="30" customFormat="1" ht="15.75" thickBot="1" x14ac:dyDescent="0.3">
      <c r="A12" s="28"/>
      <c r="C12" s="135"/>
      <c r="D12" s="28"/>
      <c r="F12" s="135"/>
      <c r="G12" s="28"/>
      <c r="I12" s="135"/>
      <c r="J12" s="28"/>
      <c r="L12" s="28"/>
      <c r="M12" s="28"/>
      <c r="N12" s="31"/>
      <c r="O12" s="31"/>
    </row>
    <row r="13" spans="1:15" ht="15.75" thickTop="1" x14ac:dyDescent="0.25">
      <c r="A13" s="57" t="s">
        <v>95</v>
      </c>
      <c r="B13" s="133">
        <f>SUM(B4:B12)</f>
        <v>7</v>
      </c>
      <c r="C13" s="137">
        <f>SUM(C4:C12)</f>
        <v>6</v>
      </c>
      <c r="E13" s="59">
        <f>SUM(E4:E12)</f>
        <v>3.3</v>
      </c>
      <c r="F13" s="131">
        <f>SUM(F4:F12)</f>
        <v>0</v>
      </c>
      <c r="H13" s="59">
        <f>SUM(H4:H12)</f>
        <v>10.3</v>
      </c>
      <c r="I13" s="131">
        <f>SUM(I4:I12)</f>
        <v>0.5</v>
      </c>
      <c r="K13" s="59">
        <f>E13*B15</f>
        <v>0.98999999999999988</v>
      </c>
      <c r="L13" s="57">
        <f>H13*B15</f>
        <v>3.0900000000000003</v>
      </c>
      <c r="M13" s="57">
        <f>(E13+H13)*B16</f>
        <v>4.08</v>
      </c>
      <c r="O13" s="71" t="s">
        <v>128</v>
      </c>
    </row>
    <row r="15" spans="1:15" x14ac:dyDescent="0.2">
      <c r="A15" s="57" t="s">
        <v>36</v>
      </c>
      <c r="B15" s="133">
        <v>0.3</v>
      </c>
    </row>
    <row r="16" spans="1:15" x14ac:dyDescent="0.2">
      <c r="A16" s="57" t="s">
        <v>93</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x14ac:dyDescent="0.25">
      <c r="A1" s="36" t="s">
        <v>3</v>
      </c>
      <c r="B1" s="199" t="s">
        <v>4</v>
      </c>
      <c r="C1" s="200"/>
      <c r="D1" s="201"/>
      <c r="E1" s="199" t="s">
        <v>5</v>
      </c>
      <c r="F1" s="200"/>
      <c r="G1" s="201"/>
      <c r="H1" s="199" t="s">
        <v>6</v>
      </c>
      <c r="I1" s="200"/>
      <c r="J1" s="201"/>
      <c r="K1" s="199" t="s">
        <v>91</v>
      </c>
      <c r="L1" s="201"/>
      <c r="M1" s="40" t="s">
        <v>92</v>
      </c>
      <c r="N1" s="40"/>
      <c r="O1" s="38"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48</v>
      </c>
      <c r="B4" s="18">
        <v>0.5</v>
      </c>
      <c r="C4" s="48">
        <v>0.5</v>
      </c>
      <c r="D4" s="17"/>
      <c r="E4" s="18">
        <v>1</v>
      </c>
      <c r="F4" s="48">
        <v>1</v>
      </c>
      <c r="G4" s="17"/>
      <c r="H4" s="18">
        <v>0.2</v>
      </c>
      <c r="I4" s="48">
        <v>0.2</v>
      </c>
      <c r="J4" s="17"/>
      <c r="K4" s="18"/>
      <c r="L4" s="17"/>
      <c r="M4" s="21"/>
      <c r="N4" s="21"/>
    </row>
    <row r="5" spans="1:15" s="176" customFormat="1" ht="15" x14ac:dyDescent="0.25">
      <c r="A5" s="179" t="s">
        <v>49</v>
      </c>
      <c r="B5" s="180">
        <v>1.5</v>
      </c>
      <c r="C5" s="177">
        <v>1.5</v>
      </c>
      <c r="D5" s="175"/>
      <c r="E5" s="180">
        <v>1</v>
      </c>
      <c r="F5" s="177">
        <v>1</v>
      </c>
      <c r="G5" s="175"/>
      <c r="H5" s="180">
        <v>3</v>
      </c>
      <c r="I5" s="177">
        <v>3</v>
      </c>
      <c r="J5" s="175"/>
      <c r="K5" s="180"/>
      <c r="L5" s="175"/>
      <c r="M5" s="178"/>
      <c r="N5" s="178"/>
    </row>
    <row r="6" spans="1:15" s="22" customFormat="1" ht="15" x14ac:dyDescent="0.25">
      <c r="A6" s="110" t="s">
        <v>129</v>
      </c>
      <c r="B6" s="18"/>
      <c r="C6" s="48"/>
      <c r="D6" s="17"/>
      <c r="E6" s="18"/>
      <c r="F6" s="48"/>
      <c r="G6" s="17"/>
      <c r="H6" s="18">
        <v>0.2</v>
      </c>
      <c r="I6" s="48">
        <v>0.2</v>
      </c>
      <c r="J6" s="17" t="s">
        <v>113</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32"/>
      <c r="B8" s="29"/>
      <c r="C8" s="135"/>
      <c r="D8" s="28"/>
      <c r="E8" s="29"/>
      <c r="F8" s="135"/>
      <c r="G8" s="28"/>
      <c r="H8" s="29"/>
      <c r="I8" s="135"/>
      <c r="J8" s="28"/>
      <c r="K8" s="29"/>
      <c r="L8" s="28"/>
      <c r="M8" s="31"/>
      <c r="N8" s="31"/>
    </row>
    <row r="9" spans="1:15" ht="15.75" thickTop="1" x14ac:dyDescent="0.25">
      <c r="A9" s="111" t="s">
        <v>95</v>
      </c>
      <c r="B9" s="58">
        <f>SUM(B4:B8)</f>
        <v>2</v>
      </c>
      <c r="C9" s="131">
        <f>SUM(C4:C8)</f>
        <v>2</v>
      </c>
      <c r="E9" s="58">
        <f>SUM(E4:E8)</f>
        <v>2</v>
      </c>
      <c r="F9" s="131">
        <f>SUM(F4:F8)</f>
        <v>2</v>
      </c>
      <c r="H9" s="58">
        <f>SUM(H4:H8)</f>
        <v>3.4000000000000004</v>
      </c>
      <c r="I9" s="131">
        <f>SUM(I4:I8)</f>
        <v>3.4000000000000004</v>
      </c>
      <c r="K9" s="58">
        <f>E9*B11</f>
        <v>0.6</v>
      </c>
      <c r="L9" s="57">
        <f>H9*B11</f>
        <v>1.02</v>
      </c>
      <c r="M9" s="71">
        <f>(E9+H9)*B12</f>
        <v>1.62</v>
      </c>
      <c r="O9" s="71" t="s">
        <v>128</v>
      </c>
    </row>
    <row r="11" spans="1:15" x14ac:dyDescent="0.2">
      <c r="A11" s="111" t="s">
        <v>36</v>
      </c>
      <c r="B11" s="58">
        <v>0.3</v>
      </c>
    </row>
    <row r="12" spans="1:15" x14ac:dyDescent="0.2">
      <c r="A12" s="111" t="s">
        <v>93</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x14ac:dyDescent="0.25">
      <c r="A1" s="36" t="s">
        <v>3</v>
      </c>
      <c r="B1" s="199" t="s">
        <v>4</v>
      </c>
      <c r="C1" s="200"/>
      <c r="D1" s="201"/>
      <c r="E1" s="199" t="s">
        <v>5</v>
      </c>
      <c r="F1" s="200"/>
      <c r="G1" s="201"/>
      <c r="H1" s="199" t="s">
        <v>6</v>
      </c>
      <c r="I1" s="200"/>
      <c r="J1" s="201"/>
      <c r="K1" s="199" t="s">
        <v>91</v>
      </c>
      <c r="L1" s="201"/>
      <c r="M1" s="40" t="s">
        <v>92</v>
      </c>
      <c r="N1" s="40"/>
      <c r="O1" s="65"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50</v>
      </c>
      <c r="B4" s="18">
        <v>1</v>
      </c>
      <c r="C4" s="48">
        <v>0</v>
      </c>
      <c r="D4" s="17"/>
      <c r="E4" s="18">
        <v>0.5</v>
      </c>
      <c r="F4" s="48">
        <v>0</v>
      </c>
      <c r="G4" s="17"/>
      <c r="H4" s="18">
        <v>1</v>
      </c>
      <c r="I4" s="48">
        <v>0</v>
      </c>
      <c r="J4" s="17" t="s">
        <v>88</v>
      </c>
      <c r="K4" s="18"/>
      <c r="L4" s="17"/>
      <c r="M4" s="21"/>
      <c r="N4" s="21"/>
      <c r="O4" s="21"/>
    </row>
    <row r="5" spans="1:15" s="22" customFormat="1" ht="15" x14ac:dyDescent="0.25">
      <c r="A5" s="17" t="s">
        <v>51</v>
      </c>
      <c r="B5" s="18">
        <v>1.5</v>
      </c>
      <c r="C5" s="48">
        <v>1.5</v>
      </c>
      <c r="D5" s="17"/>
      <c r="E5" s="18">
        <v>1</v>
      </c>
      <c r="F5" s="48">
        <v>1</v>
      </c>
      <c r="G5" s="17"/>
      <c r="H5" s="18">
        <v>1</v>
      </c>
      <c r="I5" s="48">
        <v>1</v>
      </c>
      <c r="J5" s="17" t="s">
        <v>88</v>
      </c>
      <c r="K5" s="18"/>
      <c r="L5" s="17"/>
      <c r="M5" s="21"/>
      <c r="N5" s="21" t="s">
        <v>127</v>
      </c>
      <c r="O5" s="21" t="s">
        <v>111</v>
      </c>
    </row>
    <row r="6" spans="1:15" s="22" customFormat="1" ht="15" x14ac:dyDescent="0.25">
      <c r="A6" s="17" t="s">
        <v>156</v>
      </c>
      <c r="B6" s="18"/>
      <c r="C6" s="48"/>
      <c r="D6" s="17"/>
      <c r="E6" s="18">
        <v>0.3</v>
      </c>
      <c r="F6" s="48">
        <v>0.3</v>
      </c>
      <c r="G6" s="17" t="s">
        <v>98</v>
      </c>
      <c r="H6" s="18">
        <v>0.3</v>
      </c>
      <c r="I6" s="48">
        <v>0.3</v>
      </c>
      <c r="J6" s="17" t="s">
        <v>88</v>
      </c>
      <c r="K6" s="18"/>
      <c r="L6" s="17"/>
      <c r="M6" s="21"/>
      <c r="N6" s="21"/>
      <c r="O6" s="21"/>
    </row>
    <row r="7" spans="1:15" s="22" customFormat="1" ht="15" x14ac:dyDescent="0.25">
      <c r="A7" s="17" t="s">
        <v>109</v>
      </c>
      <c r="B7" s="18"/>
      <c r="C7" s="48"/>
      <c r="D7" s="17"/>
      <c r="E7" s="18"/>
      <c r="F7" s="48"/>
      <c r="G7" s="17"/>
      <c r="H7" s="18">
        <v>0.5</v>
      </c>
      <c r="I7" s="48">
        <v>0</v>
      </c>
      <c r="J7" s="17" t="s">
        <v>88</v>
      </c>
      <c r="K7" s="18"/>
      <c r="L7" s="17"/>
      <c r="M7" s="21"/>
      <c r="N7" s="21"/>
      <c r="O7" s="21" t="s">
        <v>112</v>
      </c>
    </row>
    <row r="8" spans="1:15" s="55" customFormat="1" ht="15.75" thickBot="1" x14ac:dyDescent="0.3">
      <c r="A8" s="50"/>
      <c r="B8" s="51"/>
      <c r="C8" s="52"/>
      <c r="D8" s="50"/>
      <c r="E8" s="51"/>
      <c r="F8" s="52"/>
      <c r="G8" s="50"/>
      <c r="H8" s="51"/>
      <c r="I8" s="52"/>
      <c r="J8" s="50"/>
      <c r="K8" s="51"/>
      <c r="L8" s="50"/>
      <c r="M8" s="138"/>
      <c r="N8" s="138"/>
      <c r="O8" s="138"/>
    </row>
    <row r="9" spans="1:15" ht="15.75" thickTop="1" x14ac:dyDescent="0.25">
      <c r="A9" s="57" t="s">
        <v>95</v>
      </c>
      <c r="B9" s="58">
        <f>SUM(B4:B8)</f>
        <v>2.5</v>
      </c>
      <c r="C9" s="131">
        <f>SUM(C4:C8)</f>
        <v>1.5</v>
      </c>
      <c r="E9" s="58">
        <f>SUM(E4:E8)</f>
        <v>1.8</v>
      </c>
      <c r="F9" s="131">
        <f>SUM(F4:F8)</f>
        <v>1.3</v>
      </c>
      <c r="H9" s="58">
        <f>SUM(H4:H8)</f>
        <v>2.8</v>
      </c>
      <c r="I9" s="131">
        <f>SUM(I4:I8)</f>
        <v>1.3</v>
      </c>
      <c r="K9" s="58">
        <f>E9*B11</f>
        <v>0.54</v>
      </c>
      <c r="L9" s="57">
        <f>H9*B11</f>
        <v>0.84</v>
      </c>
      <c r="M9" s="71">
        <f>(E9+H9)*B12</f>
        <v>1.38</v>
      </c>
      <c r="O9" s="71" t="s">
        <v>128</v>
      </c>
    </row>
    <row r="11" spans="1:15" x14ac:dyDescent="0.2">
      <c r="A11" s="57" t="s">
        <v>36</v>
      </c>
      <c r="B11" s="58">
        <v>0.3</v>
      </c>
    </row>
    <row r="12" spans="1:15" x14ac:dyDescent="0.2">
      <c r="A12" s="57" t="s">
        <v>93</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x14ac:dyDescent="0.25">
      <c r="A1" s="36" t="s">
        <v>3</v>
      </c>
      <c r="B1" s="199" t="s">
        <v>4</v>
      </c>
      <c r="C1" s="200"/>
      <c r="D1" s="201"/>
      <c r="E1" s="199" t="s">
        <v>5</v>
      </c>
      <c r="F1" s="200"/>
      <c r="G1" s="201"/>
      <c r="H1" s="199" t="s">
        <v>6</v>
      </c>
      <c r="I1" s="200"/>
      <c r="J1" s="201"/>
      <c r="K1" s="199" t="s">
        <v>91</v>
      </c>
      <c r="L1" s="201"/>
      <c r="M1" s="40" t="s">
        <v>92</v>
      </c>
      <c r="N1" s="40"/>
      <c r="O1" s="38"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39</v>
      </c>
      <c r="B4" s="18">
        <v>0.1</v>
      </c>
      <c r="C4" s="48">
        <v>0.1</v>
      </c>
      <c r="D4" s="17"/>
      <c r="E4" s="18">
        <v>0</v>
      </c>
      <c r="F4" s="48">
        <v>0</v>
      </c>
      <c r="G4" s="17"/>
      <c r="H4" s="18">
        <v>0.2</v>
      </c>
      <c r="I4" s="48">
        <v>0</v>
      </c>
      <c r="J4" s="17" t="s">
        <v>88</v>
      </c>
      <c r="K4" s="18"/>
      <c r="L4" s="17"/>
      <c r="M4" s="21"/>
      <c r="N4" s="21"/>
      <c r="O4" s="139"/>
    </row>
    <row r="5" spans="1:15" s="22" customFormat="1" ht="15" x14ac:dyDescent="0.25">
      <c r="A5" s="17" t="s">
        <v>40</v>
      </c>
      <c r="B5" s="18">
        <v>0.1</v>
      </c>
      <c r="C5" s="48">
        <v>0.1</v>
      </c>
      <c r="D5" s="17"/>
      <c r="E5" s="18"/>
      <c r="F5" s="48"/>
      <c r="G5" s="17"/>
      <c r="H5" s="18">
        <v>0.1</v>
      </c>
      <c r="I5" s="48">
        <v>0</v>
      </c>
      <c r="J5" s="17" t="s">
        <v>88</v>
      </c>
      <c r="K5" s="18"/>
      <c r="L5" s="17"/>
      <c r="M5" s="21"/>
      <c r="N5" s="21"/>
      <c r="O5" s="139"/>
    </row>
    <row r="6" spans="1:15" s="22" customFormat="1" ht="15" x14ac:dyDescent="0.25">
      <c r="A6" s="17" t="s">
        <v>41</v>
      </c>
      <c r="B6" s="18">
        <v>0.2</v>
      </c>
      <c r="C6" s="48">
        <v>0.2</v>
      </c>
      <c r="D6" s="17"/>
      <c r="E6" s="18">
        <v>0.2</v>
      </c>
      <c r="F6" s="48">
        <v>0.2</v>
      </c>
      <c r="G6" s="17"/>
      <c r="H6" s="18">
        <v>0.5</v>
      </c>
      <c r="I6" s="48">
        <v>0</v>
      </c>
      <c r="J6" s="17" t="s">
        <v>88</v>
      </c>
      <c r="K6" s="18"/>
      <c r="L6" s="17"/>
      <c r="M6" s="21"/>
      <c r="N6" s="21"/>
      <c r="O6" s="139" t="s">
        <v>42</v>
      </c>
    </row>
    <row r="7" spans="1:15" s="22" customFormat="1" ht="15" x14ac:dyDescent="0.25">
      <c r="A7" s="17" t="s">
        <v>43</v>
      </c>
      <c r="B7" s="18">
        <v>0.3</v>
      </c>
      <c r="C7" s="48">
        <v>0.3</v>
      </c>
      <c r="D7" s="17"/>
      <c r="E7" s="18">
        <v>1.5</v>
      </c>
      <c r="F7" s="48">
        <v>1.5</v>
      </c>
      <c r="G7" s="17"/>
      <c r="H7" s="18">
        <v>0.4</v>
      </c>
      <c r="I7" s="48">
        <v>0.4</v>
      </c>
      <c r="J7" s="17" t="s">
        <v>88</v>
      </c>
      <c r="K7" s="18"/>
      <c r="L7" s="17"/>
      <c r="M7" s="21"/>
      <c r="N7" s="21"/>
      <c r="O7" s="139"/>
    </row>
    <row r="8" spans="1:15" s="22" customFormat="1" ht="15" x14ac:dyDescent="0.25">
      <c r="A8" s="17" t="s">
        <v>44</v>
      </c>
      <c r="B8" s="18">
        <v>0.2</v>
      </c>
      <c r="C8" s="48">
        <v>0.2</v>
      </c>
      <c r="D8" s="17"/>
      <c r="E8" s="18">
        <v>0.7</v>
      </c>
      <c r="F8" s="48">
        <v>0.7</v>
      </c>
      <c r="G8" s="17"/>
      <c r="H8" s="18">
        <v>0.6</v>
      </c>
      <c r="I8" s="48">
        <v>0</v>
      </c>
      <c r="J8" s="17" t="s">
        <v>88</v>
      </c>
      <c r="K8" s="18"/>
      <c r="L8" s="17"/>
      <c r="M8" s="21"/>
      <c r="N8" s="21"/>
      <c r="O8" s="139"/>
    </row>
    <row r="9" spans="1:15" s="22" customFormat="1" ht="15" x14ac:dyDescent="0.25">
      <c r="A9" s="17" t="s">
        <v>45</v>
      </c>
      <c r="B9" s="18">
        <v>0.2</v>
      </c>
      <c r="C9" s="48">
        <v>0.2</v>
      </c>
      <c r="D9" s="17"/>
      <c r="E9" s="18">
        <v>0.6</v>
      </c>
      <c r="F9" s="48">
        <v>0.6</v>
      </c>
      <c r="G9" s="17"/>
      <c r="H9" s="18">
        <v>1</v>
      </c>
      <c r="I9" s="48">
        <v>1</v>
      </c>
      <c r="J9" s="17" t="s">
        <v>88</v>
      </c>
      <c r="K9" s="18"/>
      <c r="L9" s="17"/>
      <c r="M9" s="21"/>
      <c r="N9" s="21"/>
      <c r="O9" s="139"/>
    </row>
    <row r="10" spans="1:15" s="22" customFormat="1" ht="15" x14ac:dyDescent="0.25">
      <c r="A10" s="17" t="s">
        <v>46</v>
      </c>
      <c r="B10" s="18">
        <v>1.2</v>
      </c>
      <c r="C10" s="48">
        <v>1.2</v>
      </c>
      <c r="D10" s="17"/>
      <c r="E10" s="18">
        <v>0.9</v>
      </c>
      <c r="F10" s="48">
        <v>0.9</v>
      </c>
      <c r="G10" s="17"/>
      <c r="H10" s="18">
        <v>0.1</v>
      </c>
      <c r="I10" s="48">
        <v>0.1</v>
      </c>
      <c r="J10" s="17" t="s">
        <v>88</v>
      </c>
      <c r="K10" s="18"/>
      <c r="L10" s="17"/>
      <c r="M10" s="21"/>
      <c r="N10" s="21"/>
      <c r="O10" s="139"/>
    </row>
    <row r="11" spans="1:15" s="22" customFormat="1" ht="15" x14ac:dyDescent="0.25">
      <c r="A11" s="17" t="s">
        <v>157</v>
      </c>
      <c r="B11" s="18">
        <v>2</v>
      </c>
      <c r="C11" s="48">
        <v>2</v>
      </c>
      <c r="D11" s="17" t="s">
        <v>102</v>
      </c>
      <c r="E11" s="18">
        <v>0.5</v>
      </c>
      <c r="F11" s="48">
        <v>0.5</v>
      </c>
      <c r="G11" s="17"/>
      <c r="H11" s="18">
        <v>2.5</v>
      </c>
      <c r="I11" s="48">
        <v>1</v>
      </c>
      <c r="J11" s="17"/>
      <c r="K11" s="18"/>
      <c r="L11" s="17"/>
      <c r="M11" s="21"/>
      <c r="N11" s="21"/>
      <c r="O11" s="139"/>
    </row>
    <row r="12" spans="1:15" s="30" customFormat="1" ht="15.75" thickBot="1" x14ac:dyDescent="0.3">
      <c r="A12" s="28"/>
      <c r="B12" s="29"/>
      <c r="C12" s="135"/>
      <c r="D12" s="28"/>
      <c r="E12" s="29"/>
      <c r="F12" s="135"/>
      <c r="G12" s="28"/>
      <c r="H12" s="29"/>
      <c r="I12" s="174"/>
      <c r="J12" s="28"/>
      <c r="K12" s="29"/>
      <c r="L12" s="28"/>
      <c r="M12" s="31"/>
      <c r="N12" s="31"/>
      <c r="O12" s="140"/>
    </row>
    <row r="13" spans="1:15" ht="15.75" thickTop="1" x14ac:dyDescent="0.25">
      <c r="A13" s="57" t="s">
        <v>95</v>
      </c>
      <c r="B13" s="58">
        <f>SUM(B4:B12)</f>
        <v>4.3</v>
      </c>
      <c r="C13" s="131">
        <f>SUM(C4:C12)</f>
        <v>4.3</v>
      </c>
      <c r="E13" s="58">
        <f>SUM(E4:E12)</f>
        <v>4.4000000000000004</v>
      </c>
      <c r="F13" s="131">
        <f>SUM(F4:F12)</f>
        <v>4.4000000000000004</v>
      </c>
      <c r="H13" s="58">
        <f>SUM(H4:H12)</f>
        <v>5.4</v>
      </c>
      <c r="I13" s="131">
        <f>SUM(I4:I12)</f>
        <v>2.5</v>
      </c>
      <c r="K13" s="58">
        <f>E13*B15</f>
        <v>1.32</v>
      </c>
      <c r="L13" s="57">
        <f>H13*B15</f>
        <v>1.62</v>
      </c>
      <c r="M13" s="71">
        <f>(E13+H13)*B16</f>
        <v>2.94</v>
      </c>
      <c r="O13" s="71" t="s">
        <v>128</v>
      </c>
    </row>
    <row r="15" spans="1:15" x14ac:dyDescent="0.2">
      <c r="A15" s="57" t="s">
        <v>36</v>
      </c>
      <c r="B15" s="58">
        <v>0.3</v>
      </c>
    </row>
    <row r="16" spans="1:15" x14ac:dyDescent="0.2">
      <c r="A16" s="57" t="s">
        <v>93</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4"/>
  <sheetViews>
    <sheetView workbookViewId="0">
      <selection activeCell="K34" sqref="K3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x14ac:dyDescent="0.25">
      <c r="A1" s="36" t="s">
        <v>3</v>
      </c>
      <c r="B1" s="199" t="s">
        <v>4</v>
      </c>
      <c r="C1" s="200"/>
      <c r="D1" s="201"/>
      <c r="E1" s="199" t="s">
        <v>5</v>
      </c>
      <c r="F1" s="200"/>
      <c r="G1" s="201"/>
      <c r="H1" s="199" t="s">
        <v>6</v>
      </c>
      <c r="I1" s="200"/>
      <c r="J1" s="201"/>
      <c r="K1" s="199" t="s">
        <v>91</v>
      </c>
      <c r="L1" s="201"/>
      <c r="M1" s="40" t="s">
        <v>92</v>
      </c>
      <c r="N1" s="39"/>
      <c r="O1" s="65"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24</v>
      </c>
      <c r="B4" s="18">
        <v>1</v>
      </c>
      <c r="C4" s="48">
        <v>1</v>
      </c>
      <c r="D4" s="17"/>
      <c r="E4" s="18">
        <v>1</v>
      </c>
      <c r="F4" s="48">
        <v>0</v>
      </c>
      <c r="G4" s="17"/>
      <c r="H4" s="18">
        <v>0.5</v>
      </c>
      <c r="I4" s="48">
        <v>0.5</v>
      </c>
      <c r="J4" s="17" t="s">
        <v>88</v>
      </c>
      <c r="K4" s="18"/>
      <c r="L4" s="17"/>
      <c r="M4" s="21"/>
      <c r="N4" s="19"/>
      <c r="O4" s="21"/>
    </row>
    <row r="5" spans="1:15" s="22" customFormat="1" ht="15" x14ac:dyDescent="0.25">
      <c r="A5" s="17" t="s">
        <v>25</v>
      </c>
      <c r="B5" s="18">
        <v>0.1</v>
      </c>
      <c r="C5" s="48">
        <v>0.1</v>
      </c>
      <c r="D5" s="17"/>
      <c r="E5" s="18">
        <v>0</v>
      </c>
      <c r="F5" s="48">
        <v>0</v>
      </c>
      <c r="G5" s="17"/>
      <c r="H5" s="18">
        <v>0.3</v>
      </c>
      <c r="I5" s="48">
        <v>0.3</v>
      </c>
      <c r="J5" s="17" t="s">
        <v>88</v>
      </c>
      <c r="K5" s="18"/>
      <c r="L5" s="17"/>
      <c r="M5" s="21"/>
      <c r="N5" s="19"/>
      <c r="O5" s="21"/>
    </row>
    <row r="6" spans="1:15" s="22" customFormat="1" ht="15" x14ac:dyDescent="0.25">
      <c r="A6" s="17" t="s">
        <v>26</v>
      </c>
      <c r="B6" s="18">
        <v>1.5</v>
      </c>
      <c r="C6" s="48">
        <v>1.5</v>
      </c>
      <c r="D6" s="17"/>
      <c r="E6" s="18">
        <v>0.4</v>
      </c>
      <c r="F6" s="48">
        <v>0.4</v>
      </c>
      <c r="G6" s="17"/>
      <c r="H6" s="18">
        <v>0.6</v>
      </c>
      <c r="I6" s="48">
        <v>0.6</v>
      </c>
      <c r="J6" s="17" t="s">
        <v>88</v>
      </c>
      <c r="K6" s="18"/>
      <c r="L6" s="17"/>
      <c r="M6" s="21"/>
      <c r="N6" s="19"/>
      <c r="O6" s="21"/>
    </row>
    <row r="7" spans="1:15" s="22" customFormat="1" ht="15" x14ac:dyDescent="0.25">
      <c r="A7" s="17" t="s">
        <v>27</v>
      </c>
      <c r="B7" s="18">
        <v>0</v>
      </c>
      <c r="C7" s="48">
        <v>0</v>
      </c>
      <c r="D7" s="17"/>
      <c r="E7" s="18">
        <v>0.3</v>
      </c>
      <c r="F7" s="48">
        <v>0.3</v>
      </c>
      <c r="G7" s="17"/>
      <c r="H7" s="18">
        <v>0</v>
      </c>
      <c r="I7" s="48">
        <v>0</v>
      </c>
      <c r="J7" s="17" t="s">
        <v>88</v>
      </c>
      <c r="K7" s="18"/>
      <c r="L7" s="17"/>
      <c r="M7" s="21"/>
      <c r="N7" s="19"/>
      <c r="O7" s="21"/>
    </row>
    <row r="8" spans="1:15" s="22" customFormat="1" ht="15" x14ac:dyDescent="0.25">
      <c r="A8" s="17" t="s">
        <v>28</v>
      </c>
      <c r="B8" s="18">
        <v>0.3</v>
      </c>
      <c r="C8" s="48">
        <v>0</v>
      </c>
      <c r="D8" s="17"/>
      <c r="E8" s="18">
        <v>0.2</v>
      </c>
      <c r="F8" s="48">
        <v>0.2</v>
      </c>
      <c r="G8" s="17"/>
      <c r="H8" s="18">
        <v>0.8</v>
      </c>
      <c r="I8" s="48">
        <v>0</v>
      </c>
      <c r="J8" s="17" t="s">
        <v>88</v>
      </c>
      <c r="K8" s="18"/>
      <c r="L8" s="17"/>
      <c r="M8" s="21"/>
      <c r="N8" s="19"/>
      <c r="O8" s="21"/>
    </row>
    <row r="9" spans="1:15" s="22" customFormat="1" ht="15" x14ac:dyDescent="0.25">
      <c r="A9" s="17" t="s">
        <v>29</v>
      </c>
      <c r="B9" s="18">
        <v>2</v>
      </c>
      <c r="C9" s="48">
        <v>0</v>
      </c>
      <c r="D9" s="17" t="s">
        <v>105</v>
      </c>
      <c r="E9" s="18">
        <v>3</v>
      </c>
      <c r="F9" s="48">
        <v>0</v>
      </c>
      <c r="G9" s="17" t="s">
        <v>100</v>
      </c>
      <c r="H9" s="18">
        <v>4</v>
      </c>
      <c r="I9" s="48" t="s">
        <v>151</v>
      </c>
      <c r="J9" s="17" t="s">
        <v>88</v>
      </c>
      <c r="K9" s="18"/>
      <c r="L9" s="17"/>
      <c r="M9" s="21"/>
      <c r="N9" s="19"/>
      <c r="O9" s="160" t="s">
        <v>194</v>
      </c>
    </row>
    <row r="10" spans="1:15" s="22" customFormat="1" ht="15" x14ac:dyDescent="0.25">
      <c r="A10" s="17" t="s">
        <v>30</v>
      </c>
      <c r="B10" s="18">
        <v>0.2</v>
      </c>
      <c r="C10" s="48">
        <v>0.2</v>
      </c>
      <c r="D10" s="17"/>
      <c r="E10" s="18">
        <v>0</v>
      </c>
      <c r="F10" s="48">
        <v>0</v>
      </c>
      <c r="G10" s="17"/>
      <c r="H10" s="18">
        <v>0.3</v>
      </c>
      <c r="I10" s="48">
        <v>0.3</v>
      </c>
      <c r="J10" s="17" t="s">
        <v>88</v>
      </c>
      <c r="K10" s="18"/>
      <c r="L10" s="17"/>
      <c r="M10" s="21"/>
      <c r="N10" s="19"/>
      <c r="O10" s="21"/>
    </row>
    <row r="11" spans="1:15" s="22" customFormat="1" ht="15" x14ac:dyDescent="0.25">
      <c r="A11" s="17" t="s">
        <v>31</v>
      </c>
      <c r="B11" s="18">
        <v>0.5</v>
      </c>
      <c r="C11" s="48">
        <v>0.5</v>
      </c>
      <c r="D11" s="17"/>
      <c r="E11" s="18">
        <v>0</v>
      </c>
      <c r="F11" s="48">
        <v>0</v>
      </c>
      <c r="G11" s="17"/>
      <c r="H11" s="18">
        <v>0.1</v>
      </c>
      <c r="I11" s="48">
        <v>0.1</v>
      </c>
      <c r="J11" s="17" t="s">
        <v>88</v>
      </c>
      <c r="K11" s="18"/>
      <c r="L11" s="17"/>
      <c r="M11" s="21"/>
      <c r="N11" s="19"/>
      <c r="O11" s="21"/>
    </row>
    <row r="12" spans="1:15" s="22" customFormat="1" ht="15" x14ac:dyDescent="0.25">
      <c r="A12" s="17" t="s">
        <v>34</v>
      </c>
      <c r="B12" s="18">
        <v>0</v>
      </c>
      <c r="C12" s="48">
        <v>0</v>
      </c>
      <c r="D12" s="17"/>
      <c r="E12" s="18">
        <v>0</v>
      </c>
      <c r="F12" s="48">
        <v>0</v>
      </c>
      <c r="G12" s="17"/>
      <c r="H12" s="18">
        <v>0</v>
      </c>
      <c r="I12" s="48">
        <v>0</v>
      </c>
      <c r="J12" s="17" t="s">
        <v>88</v>
      </c>
      <c r="K12" s="18"/>
      <c r="L12" s="17"/>
      <c r="M12" s="21"/>
      <c r="N12" s="19"/>
      <c r="O12" s="21" t="s">
        <v>191</v>
      </c>
    </row>
    <row r="13" spans="1:15" s="22" customFormat="1" ht="15" x14ac:dyDescent="0.25">
      <c r="A13" s="17" t="s">
        <v>108</v>
      </c>
      <c r="B13" s="18">
        <v>0</v>
      </c>
      <c r="C13" s="48">
        <v>0</v>
      </c>
      <c r="D13" s="17"/>
      <c r="E13" s="18">
        <v>0</v>
      </c>
      <c r="F13" s="48">
        <v>0</v>
      </c>
      <c r="G13" s="17"/>
      <c r="H13" s="18">
        <v>0</v>
      </c>
      <c r="I13" s="48">
        <v>0</v>
      </c>
      <c r="J13" s="17" t="s">
        <v>88</v>
      </c>
      <c r="K13" s="18"/>
      <c r="L13" s="17"/>
      <c r="M13" s="21"/>
      <c r="N13" s="19"/>
      <c r="O13" s="21"/>
    </row>
    <row r="14" spans="1:15" s="22" customFormat="1" ht="15" x14ac:dyDescent="0.25">
      <c r="A14" s="17" t="s">
        <v>32</v>
      </c>
      <c r="B14" s="18">
        <v>1.75</v>
      </c>
      <c r="C14" s="48">
        <v>1.75</v>
      </c>
      <c r="D14" s="17"/>
      <c r="E14" s="18">
        <v>3</v>
      </c>
      <c r="F14" s="48">
        <v>3</v>
      </c>
      <c r="G14" s="17"/>
      <c r="H14" s="18">
        <v>3</v>
      </c>
      <c r="I14" s="48">
        <v>3</v>
      </c>
      <c r="J14" s="17" t="s">
        <v>88</v>
      </c>
      <c r="K14" s="18"/>
      <c r="L14" s="17"/>
      <c r="M14" s="21"/>
      <c r="N14" s="19"/>
      <c r="O14" s="21"/>
    </row>
    <row r="15" spans="1:15" s="22" customFormat="1" ht="15" x14ac:dyDescent="0.25">
      <c r="A15" s="17" t="s">
        <v>33</v>
      </c>
      <c r="B15" s="18">
        <v>0.75</v>
      </c>
      <c r="C15" s="48">
        <v>0.75</v>
      </c>
      <c r="D15" s="17"/>
      <c r="E15" s="18">
        <v>2</v>
      </c>
      <c r="F15" s="48">
        <v>2</v>
      </c>
      <c r="G15" s="17"/>
      <c r="H15" s="18">
        <v>3</v>
      </c>
      <c r="I15" s="48">
        <v>1</v>
      </c>
      <c r="J15" s="17" t="s">
        <v>88</v>
      </c>
      <c r="K15" s="18"/>
      <c r="L15" s="17"/>
      <c r="M15" s="21"/>
      <c r="N15" s="19"/>
      <c r="O15" s="21"/>
    </row>
    <row r="16" spans="1:15" s="22" customFormat="1" ht="15" x14ac:dyDescent="0.25">
      <c r="A16" s="17" t="s">
        <v>9</v>
      </c>
      <c r="B16" s="18">
        <v>0</v>
      </c>
      <c r="C16" s="48">
        <v>0</v>
      </c>
      <c r="D16" s="17"/>
      <c r="E16" s="18">
        <v>0</v>
      </c>
      <c r="F16" s="48">
        <v>0</v>
      </c>
      <c r="G16" s="17"/>
      <c r="H16" s="18">
        <v>0</v>
      </c>
      <c r="I16" s="149">
        <v>0</v>
      </c>
      <c r="J16" s="17" t="s">
        <v>88</v>
      </c>
      <c r="K16" s="18"/>
      <c r="L16" s="17"/>
      <c r="M16" s="21"/>
      <c r="N16" s="19" t="s">
        <v>166</v>
      </c>
      <c r="O16" s="21" t="s">
        <v>165</v>
      </c>
    </row>
    <row r="17" spans="1:15" s="22" customFormat="1" ht="15" x14ac:dyDescent="0.25">
      <c r="A17" s="17" t="s">
        <v>35</v>
      </c>
      <c r="B17" s="18">
        <v>0.7</v>
      </c>
      <c r="C17" s="48">
        <v>0.7</v>
      </c>
      <c r="D17" s="17"/>
      <c r="E17" s="18">
        <v>3</v>
      </c>
      <c r="F17" s="48">
        <v>3</v>
      </c>
      <c r="G17" s="17"/>
      <c r="H17" s="18">
        <v>0.4</v>
      </c>
      <c r="I17" s="149">
        <v>0.4</v>
      </c>
      <c r="J17" s="17" t="s">
        <v>88</v>
      </c>
      <c r="K17" s="18"/>
      <c r="L17" s="17"/>
      <c r="M17" s="21"/>
      <c r="N17" s="19"/>
      <c r="O17" s="21"/>
    </row>
    <row r="18" spans="1:15" s="22" customFormat="1" ht="15" x14ac:dyDescent="0.25">
      <c r="A18" s="17" t="s">
        <v>37</v>
      </c>
      <c r="B18" s="18">
        <v>0.4</v>
      </c>
      <c r="C18" s="48">
        <v>0.4</v>
      </c>
      <c r="D18" s="17"/>
      <c r="E18" s="18">
        <v>0.2</v>
      </c>
      <c r="F18" s="48">
        <v>0.2</v>
      </c>
      <c r="G18" s="17"/>
      <c r="H18" s="18">
        <v>0.5</v>
      </c>
      <c r="I18" s="149">
        <v>0.5</v>
      </c>
      <c r="J18" s="17" t="s">
        <v>88</v>
      </c>
      <c r="K18" s="18"/>
      <c r="L18" s="17"/>
      <c r="M18" s="21"/>
      <c r="N18" s="19"/>
      <c r="O18" s="21"/>
    </row>
    <row r="19" spans="1:15" s="22" customFormat="1" ht="15" x14ac:dyDescent="0.25">
      <c r="A19" s="17" t="s">
        <v>38</v>
      </c>
      <c r="B19" s="18">
        <v>0.5</v>
      </c>
      <c r="C19" s="48">
        <v>0.5</v>
      </c>
      <c r="D19" s="17"/>
      <c r="E19" s="18">
        <v>0.5</v>
      </c>
      <c r="F19" s="48">
        <v>0.5</v>
      </c>
      <c r="G19" s="17"/>
      <c r="H19" s="18">
        <v>1.5</v>
      </c>
      <c r="I19" s="149">
        <v>1</v>
      </c>
      <c r="J19" s="17" t="s">
        <v>88</v>
      </c>
      <c r="K19" s="18"/>
      <c r="L19" s="17"/>
      <c r="M19" s="21"/>
      <c r="N19" s="19"/>
      <c r="O19" s="21" t="s">
        <v>134</v>
      </c>
    </row>
    <row r="20" spans="1:15" s="22" customFormat="1" ht="15" x14ac:dyDescent="0.25">
      <c r="A20" s="17" t="s">
        <v>52</v>
      </c>
      <c r="B20" s="18">
        <v>1</v>
      </c>
      <c r="C20" s="48">
        <v>1</v>
      </c>
      <c r="D20" s="17" t="s">
        <v>102</v>
      </c>
      <c r="E20" s="18">
        <v>2</v>
      </c>
      <c r="F20" s="48">
        <v>0</v>
      </c>
      <c r="G20" s="17" t="s">
        <v>100</v>
      </c>
      <c r="H20" s="18">
        <v>3.5</v>
      </c>
      <c r="I20" s="149">
        <v>1.5</v>
      </c>
      <c r="J20" s="17" t="s">
        <v>88</v>
      </c>
      <c r="K20" s="18"/>
      <c r="L20" s="17"/>
      <c r="M20" s="21"/>
      <c r="N20" s="19"/>
      <c r="O20" s="21" t="s">
        <v>193</v>
      </c>
    </row>
    <row r="21" spans="1:15" s="22" customFormat="1" ht="15" x14ac:dyDescent="0.25">
      <c r="A21" s="17" t="s">
        <v>110</v>
      </c>
      <c r="B21" s="18">
        <v>2</v>
      </c>
      <c r="C21" s="48">
        <v>0</v>
      </c>
      <c r="D21" s="17" t="s">
        <v>102</v>
      </c>
      <c r="E21" s="18">
        <v>2</v>
      </c>
      <c r="F21" s="48">
        <v>0</v>
      </c>
      <c r="G21" s="17" t="s">
        <v>98</v>
      </c>
      <c r="H21" s="18">
        <v>4</v>
      </c>
      <c r="I21" s="48">
        <v>0</v>
      </c>
      <c r="J21" s="17" t="s">
        <v>88</v>
      </c>
      <c r="K21" s="18"/>
      <c r="L21" s="17"/>
      <c r="M21" s="21"/>
      <c r="N21" s="142">
        <v>41501</v>
      </c>
      <c r="O21" s="21" t="s">
        <v>127</v>
      </c>
    </row>
    <row r="22" spans="1:15" s="22" customFormat="1" ht="15" x14ac:dyDescent="0.25">
      <c r="A22" s="17" t="s">
        <v>159</v>
      </c>
      <c r="B22" s="18">
        <v>2</v>
      </c>
      <c r="C22" s="48">
        <v>0</v>
      </c>
      <c r="D22" s="17" t="s">
        <v>102</v>
      </c>
      <c r="E22" s="18">
        <v>2</v>
      </c>
      <c r="F22" s="48">
        <v>2</v>
      </c>
      <c r="G22" s="17"/>
      <c r="H22" s="18">
        <v>3</v>
      </c>
      <c r="I22" s="149">
        <v>0</v>
      </c>
      <c r="J22" s="17" t="s">
        <v>88</v>
      </c>
      <c r="K22" s="18"/>
      <c r="L22" s="17"/>
      <c r="M22" s="21"/>
      <c r="N22" s="142">
        <v>41501</v>
      </c>
      <c r="O22" s="141"/>
    </row>
    <row r="23" spans="1:15" s="22" customFormat="1" ht="15" x14ac:dyDescent="0.25">
      <c r="A23" s="17" t="s">
        <v>196</v>
      </c>
      <c r="B23" s="18">
        <v>1</v>
      </c>
      <c r="C23" s="48">
        <v>1</v>
      </c>
      <c r="D23" s="17"/>
      <c r="E23" s="18">
        <v>2</v>
      </c>
      <c r="F23" s="48">
        <v>2</v>
      </c>
      <c r="G23" s="17"/>
      <c r="H23" s="18">
        <v>3</v>
      </c>
      <c r="I23" s="149">
        <v>3</v>
      </c>
      <c r="J23" s="17"/>
      <c r="K23" s="18"/>
      <c r="L23" s="17"/>
      <c r="M23" s="21"/>
      <c r="N23" s="142"/>
      <c r="O23" s="141" t="s">
        <v>197</v>
      </c>
    </row>
    <row r="24" spans="1:15" s="22" customFormat="1" ht="15" x14ac:dyDescent="0.25">
      <c r="A24" s="17" t="s">
        <v>160</v>
      </c>
      <c r="B24" s="18">
        <v>2</v>
      </c>
      <c r="C24" s="48">
        <v>0</v>
      </c>
      <c r="D24" s="17" t="s">
        <v>102</v>
      </c>
      <c r="E24" s="18">
        <v>2</v>
      </c>
      <c r="F24" s="48">
        <v>2</v>
      </c>
      <c r="G24" s="17"/>
      <c r="H24" s="18">
        <v>2</v>
      </c>
      <c r="I24" s="149">
        <v>0</v>
      </c>
      <c r="J24" s="17" t="s">
        <v>88</v>
      </c>
      <c r="K24" s="18"/>
      <c r="L24" s="17"/>
      <c r="M24" s="21"/>
      <c r="N24" s="142">
        <v>41501</v>
      </c>
      <c r="O24" s="141"/>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38"/>
      <c r="N26" s="53"/>
      <c r="O26" s="138"/>
    </row>
    <row r="27" spans="1:15" ht="15.75" thickTop="1" x14ac:dyDescent="0.25">
      <c r="A27" s="57" t="s">
        <v>95</v>
      </c>
      <c r="B27" s="58">
        <f>SUM(B4:B26)</f>
        <v>17.700000000000003</v>
      </c>
      <c r="C27" s="131">
        <f>SUM(C4:C26)</f>
        <v>9.4000000000000021</v>
      </c>
      <c r="E27" s="58">
        <f>SUM(E4:E26)</f>
        <v>23.6</v>
      </c>
      <c r="F27" s="131">
        <f>SUM(F4:F26)</f>
        <v>15.6</v>
      </c>
      <c r="H27" s="58">
        <f>SUM(H4:H26)</f>
        <v>30.5</v>
      </c>
      <c r="I27" s="131">
        <f>SUM(I4:I26)</f>
        <v>12.2</v>
      </c>
      <c r="K27" s="58">
        <f>E27*B29</f>
        <v>7.08</v>
      </c>
      <c r="L27" s="57">
        <f>H27*B29</f>
        <v>9.15</v>
      </c>
      <c r="M27" s="71">
        <f>(E27+H27)*B30</f>
        <v>16.23</v>
      </c>
      <c r="O27" s="71" t="s">
        <v>128</v>
      </c>
    </row>
    <row r="29" spans="1:15" x14ac:dyDescent="0.2">
      <c r="A29" s="57" t="s">
        <v>36</v>
      </c>
      <c r="B29" s="58">
        <v>0.3</v>
      </c>
    </row>
    <row r="30" spans="1:15" x14ac:dyDescent="0.2">
      <c r="A30" s="57" t="s">
        <v>93</v>
      </c>
      <c r="B30" s="58">
        <v>0.3</v>
      </c>
    </row>
    <row r="34" spans="2:8" x14ac:dyDescent="0.2">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E9" sqref="E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3</v>
      </c>
      <c r="B1" s="199" t="s">
        <v>4</v>
      </c>
      <c r="C1" s="200"/>
      <c r="D1" s="201"/>
      <c r="E1" s="199" t="s">
        <v>5</v>
      </c>
      <c r="F1" s="200"/>
      <c r="G1" s="201"/>
      <c r="H1" s="199" t="s">
        <v>6</v>
      </c>
      <c r="I1" s="200"/>
      <c r="J1" s="201"/>
      <c r="K1" s="199" t="s">
        <v>91</v>
      </c>
      <c r="L1" s="201"/>
      <c r="M1" s="39" t="s">
        <v>92</v>
      </c>
      <c r="N1" s="40"/>
      <c r="O1" s="65" t="s">
        <v>86</v>
      </c>
    </row>
    <row r="2" spans="1:15" s="38" customFormat="1" x14ac:dyDescent="0.25">
      <c r="A2" s="36"/>
      <c r="B2" s="37" t="s">
        <v>89</v>
      </c>
      <c r="C2" s="38" t="s">
        <v>90</v>
      </c>
      <c r="D2" s="36" t="s">
        <v>87</v>
      </c>
      <c r="E2" s="37" t="s">
        <v>89</v>
      </c>
      <c r="F2" s="38" t="s">
        <v>90</v>
      </c>
      <c r="G2" s="36" t="s">
        <v>87</v>
      </c>
      <c r="H2" s="37" t="s">
        <v>89</v>
      </c>
      <c r="I2" s="38" t="s">
        <v>90</v>
      </c>
      <c r="J2" s="36" t="s">
        <v>87</v>
      </c>
      <c r="K2" s="37" t="s">
        <v>5</v>
      </c>
      <c r="L2" s="36" t="s">
        <v>6</v>
      </c>
      <c r="M2" s="39"/>
      <c r="N2" s="40"/>
      <c r="O2" s="65"/>
    </row>
    <row r="3" spans="1:15" s="8" customFormat="1" x14ac:dyDescent="0.25">
      <c r="A3" s="44" t="str">
        <f>Summary!A1</f>
        <v>Status as of 10.24.13</v>
      </c>
      <c r="B3" s="43"/>
      <c r="C3" s="156"/>
      <c r="D3" s="44"/>
      <c r="E3" s="43"/>
      <c r="F3" s="156"/>
      <c r="G3" s="44"/>
      <c r="H3" s="43"/>
      <c r="J3" s="44"/>
      <c r="K3" s="43"/>
      <c r="L3" s="44"/>
      <c r="M3" s="45"/>
      <c r="N3" s="46"/>
      <c r="O3" s="66"/>
    </row>
    <row r="4" spans="1:15" s="113" customFormat="1" x14ac:dyDescent="0.25">
      <c r="A4" s="112"/>
      <c r="B4" s="145"/>
      <c r="C4" s="130"/>
      <c r="D4" s="112"/>
      <c r="E4" s="145"/>
      <c r="F4" s="130"/>
      <c r="G4" s="112"/>
      <c r="H4" s="145"/>
      <c r="I4" s="130"/>
      <c r="J4" s="112"/>
      <c r="K4" s="145"/>
      <c r="L4" s="112"/>
      <c r="M4" s="146"/>
      <c r="N4" s="115"/>
      <c r="O4" s="147"/>
    </row>
    <row r="5" spans="1:15" s="22" customFormat="1" x14ac:dyDescent="0.25">
      <c r="A5" s="17" t="s">
        <v>51</v>
      </c>
      <c r="B5" s="18">
        <v>1.5</v>
      </c>
      <c r="C5" s="48">
        <v>1.5</v>
      </c>
      <c r="D5" s="17"/>
      <c r="E5" s="18">
        <v>1</v>
      </c>
      <c r="F5" s="48">
        <v>1</v>
      </c>
      <c r="G5" s="17"/>
      <c r="H5" s="18">
        <v>1</v>
      </c>
      <c r="I5" s="48">
        <v>1</v>
      </c>
      <c r="J5" s="17"/>
      <c r="K5" s="18"/>
      <c r="L5" s="17"/>
      <c r="M5" s="19"/>
      <c r="N5" s="20"/>
      <c r="O5" s="21"/>
    </row>
    <row r="6" spans="1:15" s="22" customFormat="1" x14ac:dyDescent="0.25">
      <c r="A6" s="17" t="s">
        <v>52</v>
      </c>
      <c r="B6" s="18">
        <v>0</v>
      </c>
      <c r="C6" s="48">
        <v>0</v>
      </c>
      <c r="D6" s="17"/>
      <c r="E6" s="18">
        <v>0</v>
      </c>
      <c r="F6" s="48">
        <v>0</v>
      </c>
      <c r="G6" s="17"/>
      <c r="H6" s="18">
        <v>0</v>
      </c>
      <c r="I6" s="48">
        <v>0</v>
      </c>
      <c r="J6" s="17"/>
      <c r="K6" s="18"/>
      <c r="L6" s="17"/>
      <c r="M6" s="19"/>
      <c r="N6" s="20"/>
      <c r="O6" s="21" t="s">
        <v>211</v>
      </c>
    </row>
    <row r="7" spans="1:15" s="22" customFormat="1" x14ac:dyDescent="0.25">
      <c r="A7" s="17" t="s">
        <v>126</v>
      </c>
      <c r="B7" s="18">
        <v>4</v>
      </c>
      <c r="C7" s="48">
        <v>0</v>
      </c>
      <c r="D7" s="17" t="s">
        <v>105</v>
      </c>
      <c r="E7" s="18">
        <v>5</v>
      </c>
      <c r="F7" s="48">
        <v>0.1</v>
      </c>
      <c r="G7" s="17" t="s">
        <v>98</v>
      </c>
      <c r="H7" s="18"/>
      <c r="I7" s="48"/>
      <c r="J7" s="17"/>
      <c r="K7" s="18"/>
      <c r="L7" s="17"/>
      <c r="M7" s="19"/>
      <c r="N7" s="20" t="s">
        <v>127</v>
      </c>
      <c r="O7" s="21"/>
    </row>
    <row r="8" spans="1:15" s="22" customFormat="1" x14ac:dyDescent="0.25">
      <c r="A8" s="17" t="s">
        <v>133</v>
      </c>
      <c r="B8" s="18">
        <v>6</v>
      </c>
      <c r="C8" s="48">
        <v>6</v>
      </c>
      <c r="D8" s="17"/>
      <c r="E8" s="18">
        <v>14</v>
      </c>
      <c r="F8" s="48">
        <v>5</v>
      </c>
      <c r="G8" s="17"/>
      <c r="H8" s="18">
        <v>3</v>
      </c>
      <c r="I8" s="48">
        <v>3</v>
      </c>
      <c r="J8" s="17"/>
      <c r="K8" s="18"/>
      <c r="L8" s="17"/>
      <c r="M8" s="19"/>
      <c r="N8" s="20" t="s">
        <v>127</v>
      </c>
      <c r="O8" s="21" t="s">
        <v>207</v>
      </c>
    </row>
    <row r="9" spans="1:15" s="22" customFormat="1" x14ac:dyDescent="0.25">
      <c r="A9" s="17" t="s">
        <v>20</v>
      </c>
      <c r="B9" s="18">
        <v>8</v>
      </c>
      <c r="C9" s="48">
        <v>8</v>
      </c>
      <c r="D9" s="17"/>
      <c r="E9" s="18">
        <v>5</v>
      </c>
      <c r="F9" s="48">
        <v>3</v>
      </c>
      <c r="G9" s="17"/>
      <c r="H9" s="18">
        <v>5</v>
      </c>
      <c r="I9" s="48">
        <v>2.5</v>
      </c>
      <c r="J9" s="17"/>
      <c r="K9" s="18"/>
      <c r="L9" s="17"/>
      <c r="M9" s="21"/>
      <c r="N9" s="19" t="s">
        <v>127</v>
      </c>
      <c r="O9" s="67" t="s">
        <v>57</v>
      </c>
    </row>
    <row r="10" spans="1:15" s="22" customFormat="1" x14ac:dyDescent="0.25">
      <c r="A10" s="17" t="s">
        <v>170</v>
      </c>
      <c r="B10" s="18"/>
      <c r="C10" s="48"/>
      <c r="D10" s="17"/>
      <c r="E10" s="18">
        <v>2</v>
      </c>
      <c r="F10" s="48">
        <v>0</v>
      </c>
      <c r="G10" s="17" t="s">
        <v>99</v>
      </c>
      <c r="H10" s="18"/>
      <c r="I10" s="48"/>
      <c r="J10" s="17"/>
      <c r="K10" s="18"/>
      <c r="L10" s="17"/>
      <c r="M10" s="21"/>
      <c r="N10" s="19"/>
      <c r="O10" s="67" t="s">
        <v>192</v>
      </c>
    </row>
    <row r="11" spans="1:15" s="22" customFormat="1" x14ac:dyDescent="0.25">
      <c r="A11" s="17" t="s">
        <v>173</v>
      </c>
      <c r="B11" s="18"/>
      <c r="C11" s="48"/>
      <c r="D11" s="17"/>
      <c r="E11" s="18">
        <v>1</v>
      </c>
      <c r="F11" s="48">
        <v>0</v>
      </c>
      <c r="G11" s="17" t="s">
        <v>102</v>
      </c>
      <c r="H11" s="18"/>
      <c r="I11" s="48"/>
      <c r="J11" s="17"/>
      <c r="K11" s="18"/>
      <c r="L11" s="17"/>
      <c r="M11" s="21"/>
      <c r="N11" s="19"/>
      <c r="O11" s="67" t="s">
        <v>174</v>
      </c>
    </row>
    <row r="12" spans="1:15" s="22" customFormat="1" ht="43.5" x14ac:dyDescent="0.25">
      <c r="A12" s="17" t="s">
        <v>204</v>
      </c>
      <c r="B12" s="18"/>
      <c r="C12" s="48"/>
      <c r="D12" s="17"/>
      <c r="E12" s="18">
        <v>4</v>
      </c>
      <c r="F12" s="48">
        <v>2</v>
      </c>
      <c r="G12" s="17" t="s">
        <v>151</v>
      </c>
      <c r="H12" s="18"/>
      <c r="I12" s="48"/>
      <c r="J12" s="17"/>
      <c r="K12" s="18"/>
      <c r="L12" s="17"/>
      <c r="M12" s="21"/>
      <c r="N12" s="19"/>
      <c r="O12" s="67" t="s">
        <v>212</v>
      </c>
    </row>
    <row r="13" spans="1:15" s="22" customFormat="1" x14ac:dyDescent="0.25">
      <c r="A13" s="17" t="s">
        <v>171</v>
      </c>
      <c r="B13" s="18"/>
      <c r="C13" s="48"/>
      <c r="D13" s="17"/>
      <c r="E13" s="18"/>
      <c r="F13" s="48"/>
      <c r="G13" s="17"/>
      <c r="H13" s="18">
        <v>3</v>
      </c>
      <c r="I13" s="48">
        <v>1</v>
      </c>
      <c r="J13" s="17"/>
      <c r="K13" s="18"/>
      <c r="L13" s="17"/>
      <c r="M13" s="21"/>
      <c r="N13" s="19"/>
      <c r="O13" s="67"/>
    </row>
    <row r="14" spans="1:15" s="22" customFormat="1" x14ac:dyDescent="0.25">
      <c r="A14" s="17" t="s">
        <v>172</v>
      </c>
      <c r="B14" s="18"/>
      <c r="C14" s="48"/>
      <c r="D14" s="17"/>
      <c r="E14" s="18"/>
      <c r="F14" s="48"/>
      <c r="G14" s="17"/>
      <c r="H14" s="18">
        <v>3</v>
      </c>
      <c r="I14" s="48">
        <v>0</v>
      </c>
      <c r="J14" s="17"/>
      <c r="K14" s="18"/>
      <c r="L14" s="17"/>
      <c r="M14" s="21"/>
      <c r="N14" s="19"/>
      <c r="O14" s="67"/>
    </row>
    <row r="15" spans="1:15" s="22" customFormat="1" x14ac:dyDescent="0.25">
      <c r="A15" s="152" t="s">
        <v>175</v>
      </c>
      <c r="B15" s="18"/>
      <c r="C15" s="48"/>
      <c r="D15" s="17"/>
      <c r="E15" s="18"/>
      <c r="F15" s="154"/>
      <c r="G15" s="21"/>
      <c r="H15" s="152">
        <v>3</v>
      </c>
      <c r="I15" s="154">
        <v>0</v>
      </c>
      <c r="J15" s="17"/>
      <c r="K15" s="18"/>
      <c r="L15" s="17"/>
      <c r="M15" s="21"/>
      <c r="N15" s="19"/>
      <c r="O15" s="67"/>
    </row>
    <row r="16" spans="1:15" s="22" customFormat="1" x14ac:dyDescent="0.25">
      <c r="A16" s="152" t="s">
        <v>176</v>
      </c>
      <c r="B16" s="18"/>
      <c r="C16" s="48"/>
      <c r="D16" s="17"/>
      <c r="E16" s="153"/>
      <c r="F16" s="155"/>
      <c r="G16" s="21"/>
      <c r="H16" s="153"/>
      <c r="I16" s="155"/>
      <c r="J16" s="17"/>
      <c r="K16" s="18"/>
      <c r="L16" s="17"/>
      <c r="M16" s="21"/>
      <c r="N16" s="19"/>
      <c r="O16" s="67"/>
    </row>
    <row r="17" spans="1:15" s="22" customFormat="1" x14ac:dyDescent="0.25">
      <c r="A17" s="152" t="s">
        <v>177</v>
      </c>
      <c r="B17" s="18"/>
      <c r="C17" s="48"/>
      <c r="D17" s="17"/>
      <c r="E17" s="153"/>
      <c r="F17" s="155"/>
      <c r="G17" s="21"/>
      <c r="H17" s="153">
        <v>0.1</v>
      </c>
      <c r="I17" s="155">
        <v>0.1</v>
      </c>
      <c r="J17" s="17"/>
      <c r="K17" s="18"/>
      <c r="L17" s="17"/>
      <c r="M17" s="21"/>
      <c r="N17" s="19"/>
      <c r="O17" s="67"/>
    </row>
    <row r="18" spans="1:15" s="22" customFormat="1" x14ac:dyDescent="0.25">
      <c r="A18" s="152" t="s">
        <v>178</v>
      </c>
      <c r="B18" s="18"/>
      <c r="C18" s="48"/>
      <c r="D18" s="17"/>
      <c r="E18" s="153"/>
      <c r="F18" s="155"/>
      <c r="G18" s="21"/>
      <c r="H18" s="153">
        <v>0.3</v>
      </c>
      <c r="I18" s="155">
        <v>0</v>
      </c>
      <c r="J18" s="17"/>
      <c r="K18" s="18"/>
      <c r="L18" s="17"/>
      <c r="M18" s="21"/>
      <c r="N18" s="19"/>
      <c r="O18" s="67"/>
    </row>
    <row r="19" spans="1:15" s="22" customFormat="1" x14ac:dyDescent="0.25">
      <c r="A19" s="152" t="s">
        <v>179</v>
      </c>
      <c r="B19" s="18"/>
      <c r="C19" s="48"/>
      <c r="D19" s="17"/>
      <c r="E19" s="153">
        <v>0.4</v>
      </c>
      <c r="F19" s="155">
        <v>0.4</v>
      </c>
      <c r="G19" s="21"/>
      <c r="H19" s="153">
        <v>1</v>
      </c>
      <c r="I19" s="155">
        <v>1</v>
      </c>
      <c r="J19" s="17"/>
      <c r="K19" s="18"/>
      <c r="L19" s="17"/>
      <c r="M19" s="21"/>
      <c r="N19" s="19"/>
      <c r="O19" s="67"/>
    </row>
    <row r="20" spans="1:15" s="22" customFormat="1" x14ac:dyDescent="0.25">
      <c r="A20" s="152" t="s">
        <v>180</v>
      </c>
      <c r="B20" s="18"/>
      <c r="C20" s="48"/>
      <c r="D20" s="17"/>
      <c r="E20" s="153"/>
      <c r="F20" s="155"/>
      <c r="G20" s="21"/>
      <c r="H20" s="153">
        <v>1</v>
      </c>
      <c r="I20" s="155">
        <v>0</v>
      </c>
      <c r="J20" s="17"/>
      <c r="K20" s="18"/>
      <c r="L20" s="17"/>
      <c r="M20" s="21"/>
      <c r="N20" s="19"/>
      <c r="O20" s="67"/>
    </row>
    <row r="21" spans="1:15" s="22" customFormat="1" x14ac:dyDescent="0.25">
      <c r="A21" s="152" t="s">
        <v>181</v>
      </c>
      <c r="B21" s="18"/>
      <c r="C21" s="48"/>
      <c r="D21" s="17"/>
      <c r="E21" s="153"/>
      <c r="F21" s="155"/>
      <c r="G21" s="21"/>
      <c r="H21" s="153">
        <v>1.5</v>
      </c>
      <c r="I21" s="155">
        <v>0</v>
      </c>
      <c r="J21" s="17"/>
      <c r="K21" s="18"/>
      <c r="L21" s="17"/>
      <c r="M21" s="21"/>
      <c r="N21" s="19"/>
      <c r="O21" s="67"/>
    </row>
    <row r="22" spans="1:15" s="22" customFormat="1" x14ac:dyDescent="0.25">
      <c r="A22" s="152" t="s">
        <v>182</v>
      </c>
      <c r="B22" s="18"/>
      <c r="C22" s="48"/>
      <c r="D22" s="17"/>
      <c r="E22" s="153"/>
      <c r="F22" s="155"/>
      <c r="G22" s="21"/>
      <c r="H22" s="153"/>
      <c r="I22" s="155">
        <v>0</v>
      </c>
      <c r="J22" s="17"/>
      <c r="K22" s="18"/>
      <c r="L22" s="17"/>
      <c r="M22" s="21"/>
      <c r="N22" s="19"/>
      <c r="O22" s="67"/>
    </row>
    <row r="23" spans="1:15" s="22" customFormat="1" x14ac:dyDescent="0.25">
      <c r="A23" s="152" t="s">
        <v>183</v>
      </c>
      <c r="B23" s="18"/>
      <c r="C23" s="48"/>
      <c r="D23" s="17"/>
      <c r="E23" s="153">
        <v>0.5</v>
      </c>
      <c r="F23" s="155">
        <v>0.5</v>
      </c>
      <c r="G23" s="21"/>
      <c r="H23" s="153">
        <v>1.5</v>
      </c>
      <c r="I23" s="155">
        <v>0</v>
      </c>
      <c r="J23" s="17"/>
      <c r="K23" s="18"/>
      <c r="L23" s="17"/>
      <c r="M23" s="21"/>
      <c r="N23" s="19"/>
      <c r="O23" s="67"/>
    </row>
    <row r="24" spans="1:15" s="22" customFormat="1" x14ac:dyDescent="0.25">
      <c r="A24" s="152" t="s">
        <v>184</v>
      </c>
      <c r="B24" s="18"/>
      <c r="C24" s="48"/>
      <c r="D24" s="17"/>
      <c r="E24" s="153"/>
      <c r="F24" s="155"/>
      <c r="G24" s="21"/>
      <c r="H24" s="153">
        <v>1</v>
      </c>
      <c r="I24" s="155">
        <v>1</v>
      </c>
      <c r="J24" s="17"/>
      <c r="K24" s="18"/>
      <c r="L24" s="17"/>
      <c r="M24" s="21"/>
      <c r="N24" s="19"/>
      <c r="O24" s="67"/>
    </row>
    <row r="25" spans="1:15" s="22" customFormat="1" x14ac:dyDescent="0.25">
      <c r="A25" s="152" t="s">
        <v>185</v>
      </c>
      <c r="B25" s="18"/>
      <c r="C25" s="48"/>
      <c r="D25" s="17"/>
      <c r="E25" s="153"/>
      <c r="F25" s="155"/>
      <c r="G25" s="21"/>
      <c r="H25" s="153">
        <v>0.3</v>
      </c>
      <c r="I25" s="155">
        <v>0.3</v>
      </c>
      <c r="J25" s="17"/>
      <c r="K25" s="18"/>
      <c r="L25" s="17"/>
      <c r="M25" s="21"/>
      <c r="N25" s="19"/>
      <c r="O25" s="67"/>
    </row>
    <row r="26" spans="1:15" s="22" customFormat="1" x14ac:dyDescent="0.25">
      <c r="A26" s="152" t="s">
        <v>186</v>
      </c>
      <c r="B26" s="18"/>
      <c r="C26" s="48"/>
      <c r="D26" s="17"/>
      <c r="E26" s="153"/>
      <c r="F26" s="155"/>
      <c r="G26" s="21"/>
      <c r="H26" s="153">
        <v>2</v>
      </c>
      <c r="I26" s="155">
        <v>2</v>
      </c>
      <c r="J26" s="17"/>
      <c r="K26" s="18"/>
      <c r="L26" s="17"/>
      <c r="M26" s="21"/>
      <c r="N26" s="19"/>
      <c r="O26" s="67"/>
    </row>
    <row r="27" spans="1:15" s="22" customFormat="1" x14ac:dyDescent="0.25">
      <c r="A27" s="152" t="s">
        <v>187</v>
      </c>
      <c r="B27" s="18"/>
      <c r="C27" s="48"/>
      <c r="D27" s="17"/>
      <c r="E27" s="153"/>
      <c r="F27" s="155"/>
      <c r="G27" s="21"/>
      <c r="H27" s="153">
        <v>0.4</v>
      </c>
      <c r="I27" s="155">
        <v>0.4</v>
      </c>
      <c r="J27" s="17"/>
      <c r="K27" s="18"/>
      <c r="L27" s="17"/>
      <c r="M27" s="21"/>
      <c r="N27" s="19"/>
      <c r="O27" s="67"/>
    </row>
    <row r="28" spans="1:15" s="22" customFormat="1" x14ac:dyDescent="0.25">
      <c r="A28" s="152" t="s">
        <v>188</v>
      </c>
      <c r="B28" s="18"/>
      <c r="C28" s="48"/>
      <c r="D28" s="17"/>
      <c r="E28" s="153"/>
      <c r="F28" s="155"/>
      <c r="G28" s="21"/>
      <c r="H28" s="153">
        <v>0.4</v>
      </c>
      <c r="I28" s="155">
        <v>0.4</v>
      </c>
      <c r="J28" s="17"/>
      <c r="K28" s="18"/>
      <c r="L28" s="17"/>
      <c r="M28" s="21"/>
      <c r="N28" s="19"/>
      <c r="O28" s="67"/>
    </row>
    <row r="29" spans="1:15" s="22" customFormat="1" x14ac:dyDescent="0.25">
      <c r="A29" s="152" t="s">
        <v>189</v>
      </c>
      <c r="B29" s="18"/>
      <c r="C29" s="48"/>
      <c r="D29" s="17"/>
      <c r="E29" s="153"/>
      <c r="F29" s="155"/>
      <c r="G29" s="21"/>
      <c r="H29" s="153">
        <v>0.5</v>
      </c>
      <c r="I29" s="155">
        <v>0.5</v>
      </c>
      <c r="J29" s="17"/>
      <c r="K29" s="18"/>
      <c r="L29" s="17"/>
      <c r="M29" s="21"/>
      <c r="N29" s="19"/>
      <c r="O29" s="67"/>
    </row>
    <row r="30" spans="1:15" s="22" customFormat="1" x14ac:dyDescent="0.25">
      <c r="A30" s="152" t="s">
        <v>190</v>
      </c>
      <c r="B30" s="18"/>
      <c r="C30" s="48"/>
      <c r="D30" s="17"/>
      <c r="E30" s="153">
        <v>0.3</v>
      </c>
      <c r="F30" s="155">
        <v>0.3</v>
      </c>
      <c r="G30" s="21"/>
      <c r="H30" s="153">
        <v>3</v>
      </c>
      <c r="I30" s="155">
        <v>1.5</v>
      </c>
      <c r="J30" s="17"/>
      <c r="K30" s="18"/>
      <c r="L30" s="17"/>
      <c r="M30" s="21"/>
      <c r="N30" s="19"/>
      <c r="O30" s="67"/>
    </row>
    <row r="31" spans="1:15" s="162" customFormat="1" ht="43.5" x14ac:dyDescent="0.25">
      <c r="A31" s="167" t="s">
        <v>201</v>
      </c>
      <c r="B31" s="164">
        <v>2</v>
      </c>
      <c r="C31" s="163">
        <v>2</v>
      </c>
      <c r="D31" s="161"/>
      <c r="E31" s="168">
        <v>2</v>
      </c>
      <c r="F31" s="169">
        <v>2</v>
      </c>
      <c r="G31" s="170"/>
      <c r="H31" s="171">
        <v>2</v>
      </c>
      <c r="I31" s="172">
        <v>2</v>
      </c>
      <c r="J31" s="161"/>
      <c r="K31" s="164"/>
      <c r="L31" s="161"/>
      <c r="M31" s="165"/>
      <c r="N31" s="173"/>
      <c r="O31" s="166" t="s">
        <v>202</v>
      </c>
    </row>
    <row r="32" spans="1:15" s="22" customFormat="1" x14ac:dyDescent="0.25">
      <c r="A32" s="17"/>
      <c r="B32" s="18"/>
      <c r="C32" s="48"/>
      <c r="D32" s="17"/>
      <c r="E32" s="18"/>
      <c r="F32" s="157"/>
      <c r="G32" s="112"/>
      <c r="H32" s="145"/>
      <c r="I32" s="130"/>
      <c r="J32" s="17"/>
      <c r="K32" s="18"/>
      <c r="L32" s="17"/>
      <c r="M32" s="21"/>
      <c r="N32" s="19"/>
      <c r="O32" s="67"/>
    </row>
    <row r="33" spans="1:15" s="22" customFormat="1" x14ac:dyDescent="0.25">
      <c r="A33" s="17"/>
      <c r="B33" s="18"/>
      <c r="C33" s="48"/>
      <c r="D33" s="17"/>
      <c r="E33" s="18"/>
      <c r="F33" s="157"/>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35"/>
      <c r="D35" s="28"/>
      <c r="E35" s="29"/>
      <c r="F35" s="135"/>
      <c r="G35" s="28"/>
      <c r="H35" s="29"/>
      <c r="I35" s="135"/>
      <c r="J35" s="28"/>
      <c r="K35" s="29"/>
      <c r="L35" s="28"/>
      <c r="M35" s="143"/>
      <c r="N35" s="144"/>
      <c r="O35" s="31"/>
    </row>
    <row r="36" spans="1:15" ht="15.75" thickTop="1" x14ac:dyDescent="0.25">
      <c r="A36" s="57" t="s">
        <v>95</v>
      </c>
      <c r="B36" s="58">
        <f>SUM(B4:B35)</f>
        <v>21.5</v>
      </c>
      <c r="C36" s="131">
        <f>SUM(C4:C35)</f>
        <v>17.5</v>
      </c>
      <c r="E36" s="58">
        <f>SUM(E4:E35)</f>
        <v>35.199999999999996</v>
      </c>
      <c r="F36" s="131">
        <f>SUM(F4:F35)</f>
        <v>14.3</v>
      </c>
      <c r="H36" s="58">
        <f>SUM(H4:H35)</f>
        <v>33</v>
      </c>
      <c r="I36" s="131">
        <f>SUM(I4:I35)</f>
        <v>16.700000000000003</v>
      </c>
      <c r="K36" s="58">
        <f>E36*B38</f>
        <v>10.559999999999999</v>
      </c>
      <c r="L36" s="57">
        <f>H36*B38</f>
        <v>9.9</v>
      </c>
      <c r="M36" s="60">
        <f>(E36+H36)*B39</f>
        <v>20.459999999999997</v>
      </c>
      <c r="O36" s="71" t="s">
        <v>128</v>
      </c>
    </row>
    <row r="38" spans="1:15" x14ac:dyDescent="0.25">
      <c r="A38" s="57" t="s">
        <v>36</v>
      </c>
      <c r="B38" s="58">
        <v>0.3</v>
      </c>
    </row>
    <row r="39" spans="1:15" x14ac:dyDescent="0.25">
      <c r="A39" s="57" t="s">
        <v>93</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3</v>
      </c>
      <c r="B1" s="202" t="s">
        <v>4</v>
      </c>
      <c r="C1" s="203"/>
      <c r="D1" s="204"/>
      <c r="E1" s="202" t="s">
        <v>5</v>
      </c>
      <c r="F1" s="203"/>
      <c r="G1" s="204"/>
      <c r="H1" s="202" t="s">
        <v>6</v>
      </c>
      <c r="I1" s="203"/>
      <c r="J1" s="204"/>
      <c r="K1" s="202" t="s">
        <v>91</v>
      </c>
      <c r="L1" s="204"/>
      <c r="M1" s="2" t="s">
        <v>92</v>
      </c>
      <c r="N1" s="2"/>
      <c r="O1" s="3" t="s">
        <v>86</v>
      </c>
    </row>
    <row r="2" spans="1:15" s="4" customFormat="1" ht="15" x14ac:dyDescent="0.25">
      <c r="A2" s="78"/>
      <c r="B2" s="5" t="s">
        <v>89</v>
      </c>
      <c r="C2" s="4" t="s">
        <v>90</v>
      </c>
      <c r="D2" s="1" t="s">
        <v>87</v>
      </c>
      <c r="E2" s="5" t="s">
        <v>89</v>
      </c>
      <c r="F2" s="4" t="s">
        <v>90</v>
      </c>
      <c r="G2" s="1" t="s">
        <v>87</v>
      </c>
      <c r="H2" s="5" t="s">
        <v>89</v>
      </c>
      <c r="I2" s="4" t="s">
        <v>90</v>
      </c>
      <c r="J2" s="1" t="s">
        <v>87</v>
      </c>
      <c r="K2" s="5" t="s">
        <v>5</v>
      </c>
      <c r="L2" s="1" t="s">
        <v>6</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121</v>
      </c>
      <c r="B4" s="13">
        <v>3</v>
      </c>
      <c r="C4" s="48">
        <v>3</v>
      </c>
      <c r="D4" s="17" t="s">
        <v>122</v>
      </c>
      <c r="E4" s="18">
        <v>3</v>
      </c>
      <c r="F4" s="48">
        <v>3</v>
      </c>
      <c r="G4" s="17" t="s">
        <v>98</v>
      </c>
      <c r="H4" s="18">
        <v>3</v>
      </c>
      <c r="I4" s="48">
        <v>3</v>
      </c>
      <c r="J4" s="17" t="s">
        <v>98</v>
      </c>
      <c r="K4" s="13"/>
      <c r="L4" s="12"/>
      <c r="M4" s="15"/>
      <c r="N4" s="14" t="s">
        <v>127</v>
      </c>
      <c r="O4" s="81" t="s">
        <v>205</v>
      </c>
    </row>
    <row r="5" spans="1:15" s="16" customFormat="1" ht="15" x14ac:dyDescent="0.25">
      <c r="A5" s="80" t="s">
        <v>21</v>
      </c>
      <c r="B5" s="13">
        <v>2</v>
      </c>
      <c r="C5" s="48">
        <v>2</v>
      </c>
      <c r="D5" s="17" t="s">
        <v>105</v>
      </c>
      <c r="E5" s="18">
        <v>3</v>
      </c>
      <c r="F5" s="48">
        <v>3</v>
      </c>
      <c r="G5" s="17" t="s">
        <v>98</v>
      </c>
      <c r="H5" s="18"/>
      <c r="I5" s="48"/>
      <c r="J5" s="17"/>
      <c r="K5" s="13"/>
      <c r="L5" s="12"/>
      <c r="M5" s="15"/>
      <c r="N5" s="14" t="s">
        <v>127</v>
      </c>
      <c r="O5" s="81" t="s">
        <v>123</v>
      </c>
    </row>
    <row r="6" spans="1:15" s="16" customFormat="1" ht="15" x14ac:dyDescent="0.25">
      <c r="A6" s="80" t="s">
        <v>198</v>
      </c>
      <c r="B6" s="13">
        <v>1</v>
      </c>
      <c r="C6" s="48">
        <v>1</v>
      </c>
      <c r="D6" s="17" t="s">
        <v>105</v>
      </c>
      <c r="E6" s="18">
        <v>2</v>
      </c>
      <c r="F6" s="48">
        <v>2</v>
      </c>
      <c r="G6" s="17" t="s">
        <v>98</v>
      </c>
      <c r="H6" s="18"/>
      <c r="I6" s="48"/>
      <c r="J6" s="17"/>
      <c r="K6" s="13"/>
      <c r="L6" s="12"/>
      <c r="M6" s="15"/>
      <c r="N6" s="14" t="s">
        <v>127</v>
      </c>
      <c r="O6" s="82" t="s">
        <v>131</v>
      </c>
    </row>
    <row r="7" spans="1:15" s="16" customFormat="1" ht="29.25" x14ac:dyDescent="0.25">
      <c r="A7" s="80" t="s">
        <v>23</v>
      </c>
      <c r="B7" s="13">
        <v>4</v>
      </c>
      <c r="C7" s="48">
        <v>4</v>
      </c>
      <c r="D7" s="17" t="s">
        <v>105</v>
      </c>
      <c r="E7" s="18">
        <v>8</v>
      </c>
      <c r="F7" s="48">
        <v>8</v>
      </c>
      <c r="G7" s="17" t="s">
        <v>98</v>
      </c>
      <c r="H7" s="18"/>
      <c r="I7" s="48"/>
      <c r="J7" s="17"/>
      <c r="K7" s="13"/>
      <c r="L7" s="12"/>
      <c r="M7" s="15"/>
      <c r="N7" s="14" t="s">
        <v>127</v>
      </c>
      <c r="O7" s="81" t="s">
        <v>210</v>
      </c>
    </row>
    <row r="8" spans="1:15" s="22" customFormat="1" ht="15" x14ac:dyDescent="0.25">
      <c r="A8" s="181" t="s">
        <v>199</v>
      </c>
      <c r="B8" s="18">
        <v>3</v>
      </c>
      <c r="C8" s="48">
        <v>3</v>
      </c>
      <c r="D8" s="17"/>
      <c r="E8" s="18">
        <v>4</v>
      </c>
      <c r="F8" s="48">
        <v>0</v>
      </c>
      <c r="G8" s="17"/>
      <c r="H8" s="18">
        <v>6</v>
      </c>
      <c r="I8" s="48">
        <v>0.5</v>
      </c>
      <c r="J8" s="17"/>
      <c r="K8" s="18"/>
      <c r="L8" s="17"/>
      <c r="M8" s="21"/>
      <c r="N8" s="20"/>
      <c r="O8" s="34" t="s">
        <v>208</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95</v>
      </c>
      <c r="B11" s="25">
        <f>SUM(B4:B10)</f>
        <v>13</v>
      </c>
      <c r="C11" s="148">
        <f>SUM(C4:C10)</f>
        <v>13</v>
      </c>
      <c r="E11" s="25">
        <f>SUM(E4:E10)</f>
        <v>20</v>
      </c>
      <c r="F11" s="148">
        <f>SUM(F4:F10)</f>
        <v>16</v>
      </c>
      <c r="H11" s="25">
        <f>SUM(H4:H10)</f>
        <v>9</v>
      </c>
      <c r="I11" s="148">
        <f>SUM(I4:I10)</f>
        <v>3.5</v>
      </c>
      <c r="K11" s="25">
        <f>E11*B13</f>
        <v>6</v>
      </c>
      <c r="L11" s="24">
        <f>H11*B13</f>
        <v>2.6999999999999997</v>
      </c>
      <c r="M11" s="26">
        <f>(E11+H11)*B14</f>
        <v>8.6999999999999993</v>
      </c>
      <c r="O11" s="26" t="s">
        <v>128</v>
      </c>
    </row>
    <row r="13" spans="1:15" x14ac:dyDescent="0.2">
      <c r="A13" s="89" t="s">
        <v>36</v>
      </c>
      <c r="B13" s="25">
        <v>0.3</v>
      </c>
    </row>
    <row r="14" spans="1:15" x14ac:dyDescent="0.2">
      <c r="A14" s="89" t="s">
        <v>93</v>
      </c>
      <c r="B14" s="25">
        <v>0.3</v>
      </c>
    </row>
    <row r="15" spans="1:15" x14ac:dyDescent="0.2">
      <c r="O15" s="90" t="s">
        <v>132</v>
      </c>
    </row>
    <row r="16" spans="1:15" x14ac:dyDescent="0.2">
      <c r="O16" s="90" t="s">
        <v>67</v>
      </c>
    </row>
    <row r="17" spans="2:15" x14ac:dyDescent="0.2">
      <c r="O17" s="90" t="s">
        <v>68</v>
      </c>
    </row>
    <row r="18" spans="2:15" x14ac:dyDescent="0.2">
      <c r="O18" s="90" t="s">
        <v>69</v>
      </c>
    </row>
    <row r="19" spans="2:15" x14ac:dyDescent="0.2">
      <c r="O19" s="90" t="s">
        <v>70</v>
      </c>
    </row>
    <row r="20" spans="2:15" x14ac:dyDescent="0.2">
      <c r="O20" s="90" t="s">
        <v>71</v>
      </c>
    </row>
    <row r="21" spans="2:15" x14ac:dyDescent="0.2">
      <c r="O21" s="90" t="s">
        <v>72</v>
      </c>
    </row>
    <row r="22" spans="2:15" x14ac:dyDescent="0.2">
      <c r="O22" s="91"/>
    </row>
    <row r="23" spans="2:15" x14ac:dyDescent="0.2">
      <c r="O23" s="91" t="s">
        <v>124</v>
      </c>
    </row>
    <row r="24" spans="2:15" x14ac:dyDescent="0.2">
      <c r="O24" s="91" t="s">
        <v>82</v>
      </c>
    </row>
    <row r="25" spans="2:15" x14ac:dyDescent="0.2">
      <c r="O25" s="91" t="s">
        <v>83</v>
      </c>
    </row>
    <row r="26" spans="2:15" x14ac:dyDescent="0.2">
      <c r="O26" s="91"/>
    </row>
    <row r="27" spans="2:15" x14ac:dyDescent="0.2">
      <c r="B27" s="26"/>
      <c r="C27" s="92"/>
      <c r="D27" s="93"/>
      <c r="E27" s="95"/>
      <c r="F27" s="92"/>
      <c r="G27" s="93"/>
      <c r="H27" s="95"/>
      <c r="I27" s="96"/>
      <c r="O27" s="97" t="s">
        <v>125</v>
      </c>
    </row>
    <row r="28" spans="2:15" x14ac:dyDescent="0.2">
      <c r="O28" s="97" t="s">
        <v>77</v>
      </c>
    </row>
    <row r="29" spans="2:15" x14ac:dyDescent="0.2">
      <c r="O29" s="97" t="s">
        <v>78</v>
      </c>
    </row>
    <row r="30" spans="2:15" x14ac:dyDescent="0.2">
      <c r="O30" s="97" t="s">
        <v>79</v>
      </c>
    </row>
    <row r="31" spans="2:15" x14ac:dyDescent="0.2">
      <c r="O31" s="97" t="s">
        <v>80</v>
      </c>
    </row>
    <row r="32" spans="2:15" x14ac:dyDescent="0.2">
      <c r="O32" s="97" t="s">
        <v>81</v>
      </c>
    </row>
    <row r="35" spans="15:15" x14ac:dyDescent="0.2">
      <c r="O35" s="98" t="s">
        <v>73</v>
      </c>
    </row>
    <row r="36" spans="15:15" x14ac:dyDescent="0.2">
      <c r="O36" s="98" t="s">
        <v>74</v>
      </c>
    </row>
    <row r="37" spans="15:15" x14ac:dyDescent="0.2">
      <c r="O37" s="98" t="s">
        <v>75</v>
      </c>
    </row>
    <row r="38" spans="15:15" x14ac:dyDescent="0.2">
      <c r="O38" s="98" t="s">
        <v>76</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3</v>
      </c>
      <c r="B1" s="199" t="s">
        <v>4</v>
      </c>
      <c r="C1" s="200"/>
      <c r="D1" s="201"/>
      <c r="E1" s="199" t="s">
        <v>5</v>
      </c>
      <c r="F1" s="200"/>
      <c r="G1" s="201"/>
      <c r="H1" s="199" t="s">
        <v>6</v>
      </c>
      <c r="I1" s="200"/>
      <c r="J1" s="201"/>
      <c r="K1" s="199" t="s">
        <v>91</v>
      </c>
      <c r="L1" s="201"/>
      <c r="M1" s="40" t="s">
        <v>92</v>
      </c>
      <c r="N1" s="40"/>
      <c r="O1" s="65" t="s">
        <v>86</v>
      </c>
    </row>
    <row r="2" spans="1:15" s="38" customFormat="1" ht="15" x14ac:dyDescent="0.25">
      <c r="A2" s="36"/>
      <c r="B2" s="37" t="s">
        <v>89</v>
      </c>
      <c r="C2" s="38" t="s">
        <v>90</v>
      </c>
      <c r="D2" s="36" t="s">
        <v>87</v>
      </c>
      <c r="E2" s="37" t="s">
        <v>89</v>
      </c>
      <c r="F2" s="38" t="s">
        <v>90</v>
      </c>
      <c r="G2" s="36" t="s">
        <v>87</v>
      </c>
      <c r="H2" s="37" t="s">
        <v>89</v>
      </c>
      <c r="I2" s="38" t="s">
        <v>90</v>
      </c>
      <c r="J2" s="36" t="s">
        <v>87</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54</v>
      </c>
      <c r="B4" s="18">
        <v>1</v>
      </c>
      <c r="C4" s="48">
        <v>1</v>
      </c>
      <c r="D4" s="17" t="s">
        <v>102</v>
      </c>
      <c r="E4" s="18">
        <v>1</v>
      </c>
      <c r="F4" s="48">
        <v>1</v>
      </c>
      <c r="G4" s="17"/>
      <c r="H4" s="18"/>
      <c r="I4" s="48"/>
      <c r="J4" s="17"/>
      <c r="K4" s="18"/>
      <c r="L4" s="17"/>
      <c r="M4" s="21"/>
      <c r="N4" s="21"/>
      <c r="O4" s="21"/>
    </row>
    <row r="5" spans="1:15" s="22" customFormat="1" ht="15" x14ac:dyDescent="0.25">
      <c r="A5" s="17" t="s">
        <v>56</v>
      </c>
      <c r="B5" s="18">
        <v>3</v>
      </c>
      <c r="C5" s="48">
        <v>3</v>
      </c>
      <c r="D5" s="17" t="s">
        <v>102</v>
      </c>
      <c r="E5" s="18">
        <v>2</v>
      </c>
      <c r="F5" s="48">
        <v>2</v>
      </c>
      <c r="G5" s="17"/>
      <c r="H5" s="18"/>
      <c r="I5" s="48"/>
      <c r="J5" s="17"/>
      <c r="K5" s="18"/>
      <c r="L5" s="17"/>
      <c r="M5" s="21"/>
      <c r="N5" s="21"/>
      <c r="O5" s="21"/>
    </row>
    <row r="6" spans="1:15" s="22" customFormat="1" ht="15" x14ac:dyDescent="0.25">
      <c r="A6" s="17" t="s">
        <v>55</v>
      </c>
      <c r="B6" s="18">
        <v>1</v>
      </c>
      <c r="C6" s="48">
        <v>1</v>
      </c>
      <c r="D6" s="17" t="s">
        <v>102</v>
      </c>
      <c r="E6" s="18">
        <v>1.5</v>
      </c>
      <c r="F6" s="48">
        <v>0</v>
      </c>
      <c r="G6" s="17" t="s">
        <v>99</v>
      </c>
      <c r="H6" s="18"/>
      <c r="I6" s="48"/>
      <c r="J6" s="17"/>
      <c r="K6" s="18"/>
      <c r="L6" s="17"/>
      <c r="M6" s="21"/>
      <c r="N6" s="21"/>
      <c r="O6" s="21" t="s">
        <v>195</v>
      </c>
    </row>
    <row r="7" spans="1:15" s="22" customFormat="1" ht="29.25" x14ac:dyDescent="0.25">
      <c r="A7" s="17" t="s">
        <v>22</v>
      </c>
      <c r="B7" s="18">
        <v>5</v>
      </c>
      <c r="C7" s="48">
        <v>4</v>
      </c>
      <c r="D7" s="17" t="s">
        <v>105</v>
      </c>
      <c r="E7" s="18">
        <v>7</v>
      </c>
      <c r="F7" s="48">
        <v>5</v>
      </c>
      <c r="G7" s="17" t="s">
        <v>96</v>
      </c>
      <c r="H7" s="18">
        <v>0</v>
      </c>
      <c r="I7" s="48">
        <v>0</v>
      </c>
      <c r="J7" s="17" t="s">
        <v>120</v>
      </c>
      <c r="K7" s="18"/>
      <c r="L7" s="17"/>
      <c r="M7" s="21"/>
      <c r="N7" s="21" t="s">
        <v>127</v>
      </c>
      <c r="O7" s="67" t="s">
        <v>58</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95</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128</v>
      </c>
    </row>
    <row r="12" spans="1:15" x14ac:dyDescent="0.2">
      <c r="A12" s="62" t="s">
        <v>36</v>
      </c>
      <c r="B12" s="63">
        <v>0.3</v>
      </c>
    </row>
    <row r="13" spans="1:15" x14ac:dyDescent="0.2">
      <c r="A13" s="62" t="s">
        <v>93</v>
      </c>
      <c r="B13" s="63">
        <v>0.3</v>
      </c>
    </row>
    <row r="17" spans="1:8" x14ac:dyDescent="0.2">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3</v>
      </c>
      <c r="B1" s="199" t="s">
        <v>4</v>
      </c>
      <c r="C1" s="200"/>
      <c r="D1" s="201"/>
      <c r="E1" s="199" t="s">
        <v>5</v>
      </c>
      <c r="F1" s="200"/>
      <c r="G1" s="201"/>
      <c r="H1" s="199" t="s">
        <v>6</v>
      </c>
      <c r="I1" s="200"/>
      <c r="J1" s="201"/>
      <c r="K1" s="199" t="s">
        <v>91</v>
      </c>
      <c r="L1" s="201"/>
      <c r="M1" s="39" t="s">
        <v>92</v>
      </c>
      <c r="N1" s="40"/>
      <c r="O1" s="38" t="s">
        <v>86</v>
      </c>
    </row>
    <row r="2" spans="1:15" ht="15" x14ac:dyDescent="0.25">
      <c r="A2" s="36"/>
      <c r="B2" s="37" t="s">
        <v>89</v>
      </c>
      <c r="C2" s="38" t="s">
        <v>90</v>
      </c>
      <c r="D2" s="36" t="s">
        <v>87</v>
      </c>
      <c r="E2" s="37" t="s">
        <v>89</v>
      </c>
      <c r="F2" s="38" t="s">
        <v>90</v>
      </c>
      <c r="G2" s="36" t="s">
        <v>87</v>
      </c>
      <c r="H2" s="37" t="s">
        <v>89</v>
      </c>
      <c r="I2" s="38" t="s">
        <v>90</v>
      </c>
      <c r="J2" s="36" t="s">
        <v>87</v>
      </c>
      <c r="K2" s="37" t="s">
        <v>5</v>
      </c>
      <c r="L2" s="36" t="s">
        <v>6</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135</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95</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128</v>
      </c>
    </row>
    <row r="12" spans="1:15" x14ac:dyDescent="0.2">
      <c r="A12" s="57"/>
      <c r="B12" s="58"/>
      <c r="C12" s="59"/>
      <c r="D12" s="57"/>
      <c r="E12" s="58"/>
      <c r="F12" s="59"/>
      <c r="G12" s="57"/>
      <c r="H12" s="58"/>
      <c r="I12" s="59"/>
      <c r="J12" s="57"/>
      <c r="K12" s="58"/>
      <c r="L12" s="57"/>
      <c r="M12" s="60"/>
      <c r="N12" s="61"/>
      <c r="O12" s="59"/>
    </row>
    <row r="13" spans="1:15" x14ac:dyDescent="0.2">
      <c r="A13" s="57" t="s">
        <v>36</v>
      </c>
      <c r="B13" s="58">
        <v>0.3</v>
      </c>
      <c r="C13" s="59"/>
      <c r="D13" s="57"/>
      <c r="E13" s="58"/>
      <c r="F13" s="59"/>
      <c r="G13" s="57"/>
      <c r="H13" s="58"/>
      <c r="I13" s="59"/>
      <c r="J13" s="57"/>
      <c r="K13" s="58"/>
      <c r="L13" s="57"/>
      <c r="M13" s="60"/>
      <c r="N13" s="61"/>
      <c r="O13" s="59"/>
    </row>
    <row r="14" spans="1:15" x14ac:dyDescent="0.2">
      <c r="A14" s="57" t="s">
        <v>93</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103</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60</v>
      </c>
      <c r="B1" s="34">
        <v>2.4</v>
      </c>
    </row>
    <row r="2" spans="1:2" x14ac:dyDescent="0.2">
      <c r="A2" s="34" t="s">
        <v>61</v>
      </c>
      <c r="B2" s="34">
        <v>1.6</v>
      </c>
    </row>
    <row r="3" spans="1:2" x14ac:dyDescent="0.2">
      <c r="A3" s="34" t="s">
        <v>63</v>
      </c>
      <c r="B3" s="34">
        <v>2</v>
      </c>
    </row>
    <row r="4" spans="1:2" x14ac:dyDescent="0.2">
      <c r="A4" s="34" t="s">
        <v>62</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workbookViewId="0">
      <selection activeCell="D18" sqref="D18"/>
    </sheetView>
  </sheetViews>
  <sheetFormatPr defaultRowHeight="15" x14ac:dyDescent="0.25"/>
  <cols>
    <col min="1" max="1" width="24.5703125" bestFit="1" customWidth="1"/>
    <col min="2" max="2" width="12.140625" style="185"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82" customFormat="1" x14ac:dyDescent="0.25">
      <c r="A1" s="182" t="s">
        <v>289</v>
      </c>
      <c r="B1" s="184" t="s">
        <v>288</v>
      </c>
      <c r="C1" s="182" t="s">
        <v>287</v>
      </c>
      <c r="D1" s="182" t="s">
        <v>213</v>
      </c>
      <c r="E1" s="182" t="s">
        <v>214</v>
      </c>
      <c r="F1" s="182" t="s">
        <v>215</v>
      </c>
      <c r="G1" s="182" t="s">
        <v>85</v>
      </c>
    </row>
    <row r="2" spans="1:7" x14ac:dyDescent="0.25">
      <c r="D2" t="s">
        <v>216</v>
      </c>
      <c r="G2">
        <v>0</v>
      </c>
    </row>
    <row r="3" spans="1:7" x14ac:dyDescent="0.25">
      <c r="D3" t="s">
        <v>217</v>
      </c>
      <c r="E3" t="s">
        <v>218</v>
      </c>
      <c r="G3">
        <v>0</v>
      </c>
    </row>
    <row r="4" spans="1:7" x14ac:dyDescent="0.25">
      <c r="D4" t="s">
        <v>219</v>
      </c>
      <c r="G4">
        <v>0</v>
      </c>
    </row>
    <row r="5" spans="1:7" x14ac:dyDescent="0.25">
      <c r="D5" t="s">
        <v>224</v>
      </c>
      <c r="G5">
        <v>0</v>
      </c>
    </row>
    <row r="6" spans="1:7" x14ac:dyDescent="0.25">
      <c r="D6" t="s">
        <v>227</v>
      </c>
      <c r="E6" t="s">
        <v>222</v>
      </c>
      <c r="G6">
        <v>0</v>
      </c>
    </row>
    <row r="7" spans="1:7" x14ac:dyDescent="0.25">
      <c r="D7" t="s">
        <v>228</v>
      </c>
      <c r="E7" t="s">
        <v>222</v>
      </c>
      <c r="G7">
        <v>0</v>
      </c>
    </row>
    <row r="8" spans="1:7" x14ac:dyDescent="0.25">
      <c r="D8" t="s">
        <v>232</v>
      </c>
      <c r="G8">
        <v>0</v>
      </c>
    </row>
    <row r="9" spans="1:7" x14ac:dyDescent="0.25">
      <c r="D9" t="s">
        <v>233</v>
      </c>
      <c r="G9">
        <v>0</v>
      </c>
    </row>
    <row r="10" spans="1:7" x14ac:dyDescent="0.25">
      <c r="D10" t="s">
        <v>248</v>
      </c>
      <c r="G10">
        <v>0</v>
      </c>
    </row>
    <row r="11" spans="1:7" x14ac:dyDescent="0.25">
      <c r="D11" t="s">
        <v>249</v>
      </c>
      <c r="G11">
        <v>0</v>
      </c>
    </row>
    <row r="12" spans="1:7" x14ac:dyDescent="0.25">
      <c r="D12" t="s">
        <v>250</v>
      </c>
      <c r="G12">
        <v>0</v>
      </c>
    </row>
    <row r="13" spans="1:7" x14ac:dyDescent="0.25">
      <c r="D13" t="s">
        <v>251</v>
      </c>
      <c r="G13">
        <v>0</v>
      </c>
    </row>
    <row r="14" spans="1:7" x14ac:dyDescent="0.25">
      <c r="D14" t="s">
        <v>253</v>
      </c>
      <c r="G14">
        <v>0</v>
      </c>
    </row>
    <row r="15" spans="1:7" x14ac:dyDescent="0.25">
      <c r="D15" t="s">
        <v>254</v>
      </c>
      <c r="G15">
        <v>0</v>
      </c>
    </row>
    <row r="16" spans="1:7" x14ac:dyDescent="0.25">
      <c r="D16" t="s">
        <v>257</v>
      </c>
      <c r="G16">
        <v>0</v>
      </c>
    </row>
    <row r="17" spans="1:7" x14ac:dyDescent="0.25">
      <c r="D17" t="s">
        <v>264</v>
      </c>
      <c r="G17">
        <v>0</v>
      </c>
    </row>
    <row r="18" spans="1:7" x14ac:dyDescent="0.25">
      <c r="D18" t="s">
        <v>272</v>
      </c>
      <c r="G18">
        <v>0</v>
      </c>
    </row>
    <row r="19" spans="1:7" x14ac:dyDescent="0.25">
      <c r="A19" s="182" t="s">
        <v>291</v>
      </c>
      <c r="B19" s="184" t="s">
        <v>295</v>
      </c>
      <c r="C19" s="186">
        <v>41603</v>
      </c>
      <c r="D19" s="182" t="s">
        <v>292</v>
      </c>
      <c r="E19" t="s">
        <v>222</v>
      </c>
      <c r="G19">
        <v>1</v>
      </c>
    </row>
    <row r="20" spans="1:7" x14ac:dyDescent="0.25">
      <c r="B20" s="185" t="s">
        <v>296</v>
      </c>
      <c r="C20" s="183"/>
      <c r="D20" t="s">
        <v>293</v>
      </c>
      <c r="E20" t="s">
        <v>222</v>
      </c>
      <c r="G20">
        <v>1</v>
      </c>
    </row>
    <row r="21" spans="1:7" x14ac:dyDescent="0.25">
      <c r="B21" s="185" t="s">
        <v>297</v>
      </c>
      <c r="C21" s="183"/>
      <c r="D21" t="s">
        <v>294</v>
      </c>
      <c r="E21" t="s">
        <v>222</v>
      </c>
      <c r="G21">
        <v>1</v>
      </c>
    </row>
    <row r="22" spans="1:7" x14ac:dyDescent="0.25">
      <c r="A22" s="182" t="s">
        <v>317</v>
      </c>
      <c r="B22" s="184" t="s">
        <v>298</v>
      </c>
      <c r="C22" s="186">
        <v>41603</v>
      </c>
      <c r="D22" s="182" t="s">
        <v>220</v>
      </c>
      <c r="G22">
        <v>1</v>
      </c>
    </row>
    <row r="23" spans="1:7" x14ac:dyDescent="0.25">
      <c r="A23" s="182"/>
      <c r="B23" s="185" t="s">
        <v>299</v>
      </c>
      <c r="C23" s="183"/>
      <c r="D23" t="s">
        <v>300</v>
      </c>
      <c r="G23">
        <v>0</v>
      </c>
    </row>
    <row r="24" spans="1:7" x14ac:dyDescent="0.25">
      <c r="B24" s="185" t="s">
        <v>301</v>
      </c>
      <c r="C24" s="183"/>
      <c r="D24" t="s">
        <v>302</v>
      </c>
      <c r="E24" t="s">
        <v>218</v>
      </c>
      <c r="F24" t="s">
        <v>304</v>
      </c>
      <c r="G24">
        <v>2</v>
      </c>
    </row>
    <row r="25" spans="1:7" x14ac:dyDescent="0.25">
      <c r="B25" s="185" t="s">
        <v>305</v>
      </c>
      <c r="D25" t="s">
        <v>303</v>
      </c>
      <c r="E25" t="s">
        <v>218</v>
      </c>
      <c r="F25" t="s">
        <v>239</v>
      </c>
      <c r="G25">
        <v>2</v>
      </c>
    </row>
    <row r="26" spans="1:7" x14ac:dyDescent="0.25">
      <c r="B26" s="185" t="s">
        <v>306</v>
      </c>
      <c r="D26" t="s">
        <v>310</v>
      </c>
      <c r="E26" t="s">
        <v>218</v>
      </c>
      <c r="G26">
        <v>1</v>
      </c>
    </row>
    <row r="27" spans="1:7" x14ac:dyDescent="0.25">
      <c r="B27" s="185" t="s">
        <v>307</v>
      </c>
      <c r="D27" t="s">
        <v>311</v>
      </c>
      <c r="E27" t="s">
        <v>218</v>
      </c>
      <c r="G27">
        <v>1</v>
      </c>
    </row>
    <row r="28" spans="1:7" x14ac:dyDescent="0.25">
      <c r="B28" s="185" t="s">
        <v>308</v>
      </c>
      <c r="D28" t="s">
        <v>312</v>
      </c>
      <c r="G28">
        <v>0</v>
      </c>
    </row>
    <row r="29" spans="1:7" x14ac:dyDescent="0.25">
      <c r="B29" s="185" t="s">
        <v>309</v>
      </c>
      <c r="D29" t="s">
        <v>313</v>
      </c>
      <c r="G29">
        <v>0</v>
      </c>
    </row>
    <row r="30" spans="1:7" x14ac:dyDescent="0.25">
      <c r="B30" s="185" t="s">
        <v>314</v>
      </c>
      <c r="D30" t="s">
        <v>315</v>
      </c>
      <c r="G30">
        <v>0</v>
      </c>
    </row>
    <row r="31" spans="1:7" x14ac:dyDescent="0.25">
      <c r="B31" s="185" t="s">
        <v>331</v>
      </c>
      <c r="D31" t="s">
        <v>462</v>
      </c>
    </row>
    <row r="32" spans="1:7" x14ac:dyDescent="0.25">
      <c r="B32" s="185" t="s">
        <v>463</v>
      </c>
      <c r="D32" t="s">
        <v>332</v>
      </c>
      <c r="G32">
        <v>0</v>
      </c>
    </row>
    <row r="33" spans="1:7" x14ac:dyDescent="0.25">
      <c r="A33" s="182" t="s">
        <v>119</v>
      </c>
      <c r="B33" s="184" t="s">
        <v>318</v>
      </c>
      <c r="C33" s="186">
        <v>41603</v>
      </c>
      <c r="D33" s="182" t="s">
        <v>221</v>
      </c>
      <c r="E33" t="s">
        <v>218</v>
      </c>
      <c r="G33">
        <v>1</v>
      </c>
    </row>
    <row r="34" spans="1:7" s="190" customFormat="1" x14ac:dyDescent="0.25">
      <c r="B34" s="189" t="s">
        <v>316</v>
      </c>
      <c r="D34" s="190" t="s">
        <v>333</v>
      </c>
      <c r="E34" s="191" t="s">
        <v>218</v>
      </c>
      <c r="G34" s="191">
        <v>1</v>
      </c>
    </row>
    <row r="35" spans="1:7" s="187" customFormat="1" x14ac:dyDescent="0.25">
      <c r="B35" s="188" t="s">
        <v>319</v>
      </c>
      <c r="D35" s="187" t="s">
        <v>320</v>
      </c>
      <c r="E35" t="s">
        <v>218</v>
      </c>
      <c r="G35">
        <v>1</v>
      </c>
    </row>
    <row r="36" spans="1:7" s="187" customFormat="1" x14ac:dyDescent="0.25">
      <c r="B36" s="188" t="s">
        <v>321</v>
      </c>
      <c r="D36" s="187" t="s">
        <v>322</v>
      </c>
      <c r="E36" t="s">
        <v>218</v>
      </c>
      <c r="G36">
        <v>1</v>
      </c>
    </row>
    <row r="37" spans="1:7" s="187" customFormat="1" x14ac:dyDescent="0.25">
      <c r="B37" s="188" t="s">
        <v>323</v>
      </c>
      <c r="D37" s="187" t="s">
        <v>324</v>
      </c>
      <c r="E37" t="s">
        <v>218</v>
      </c>
      <c r="G37">
        <v>1</v>
      </c>
    </row>
    <row r="38" spans="1:7" s="187" customFormat="1" x14ac:dyDescent="0.25">
      <c r="B38" s="188" t="s">
        <v>325</v>
      </c>
      <c r="D38" s="187" t="s">
        <v>326</v>
      </c>
      <c r="E38" t="s">
        <v>218</v>
      </c>
      <c r="G38">
        <v>1</v>
      </c>
    </row>
    <row r="39" spans="1:7" s="187" customFormat="1" x14ac:dyDescent="0.25">
      <c r="B39" s="188" t="s">
        <v>327</v>
      </c>
      <c r="D39" s="187" t="s">
        <v>329</v>
      </c>
      <c r="E39" t="s">
        <v>218</v>
      </c>
      <c r="G39">
        <v>1</v>
      </c>
    </row>
    <row r="40" spans="1:7" s="187" customFormat="1" x14ac:dyDescent="0.25">
      <c r="B40" s="188" t="s">
        <v>328</v>
      </c>
      <c r="D40" s="187" t="s">
        <v>330</v>
      </c>
      <c r="E40" t="s">
        <v>218</v>
      </c>
      <c r="G40">
        <v>1</v>
      </c>
    </row>
    <row r="41" spans="1:7" s="187" customFormat="1" x14ac:dyDescent="0.25">
      <c r="B41" s="188" t="s">
        <v>341</v>
      </c>
      <c r="D41" s="187" t="s">
        <v>334</v>
      </c>
      <c r="E41" t="s">
        <v>218</v>
      </c>
    </row>
    <row r="42" spans="1:7" s="187" customFormat="1" x14ac:dyDescent="0.25">
      <c r="B42" s="188" t="s">
        <v>342</v>
      </c>
      <c r="D42" s="187" t="s">
        <v>335</v>
      </c>
      <c r="E42" t="s">
        <v>218</v>
      </c>
    </row>
    <row r="43" spans="1:7" s="187" customFormat="1" x14ac:dyDescent="0.25">
      <c r="B43" s="188" t="s">
        <v>343</v>
      </c>
      <c r="D43" s="187" t="s">
        <v>336</v>
      </c>
      <c r="E43" t="s">
        <v>218</v>
      </c>
    </row>
    <row r="44" spans="1:7" s="187" customFormat="1" x14ac:dyDescent="0.25">
      <c r="B44" s="188" t="s">
        <v>344</v>
      </c>
      <c r="D44" s="187" t="s">
        <v>337</v>
      </c>
      <c r="E44" t="s">
        <v>218</v>
      </c>
    </row>
    <row r="45" spans="1:7" s="187" customFormat="1" x14ac:dyDescent="0.25">
      <c r="B45" s="188" t="s">
        <v>345</v>
      </c>
      <c r="D45" s="187" t="s">
        <v>338</v>
      </c>
      <c r="E45" t="s">
        <v>218</v>
      </c>
    </row>
    <row r="46" spans="1:7" s="187" customFormat="1" x14ac:dyDescent="0.25">
      <c r="B46" s="188" t="s">
        <v>346</v>
      </c>
      <c r="D46" s="187" t="s">
        <v>339</v>
      </c>
      <c r="E46" t="s">
        <v>218</v>
      </c>
    </row>
    <row r="47" spans="1:7" s="187" customFormat="1" x14ac:dyDescent="0.25">
      <c r="B47" s="188" t="s">
        <v>347</v>
      </c>
      <c r="D47" s="187" t="s">
        <v>340</v>
      </c>
      <c r="E47" t="s">
        <v>218</v>
      </c>
    </row>
    <row r="48" spans="1:7" s="192" customFormat="1" x14ac:dyDescent="0.25">
      <c r="A48" s="192" t="s">
        <v>349</v>
      </c>
      <c r="B48" s="193" t="s">
        <v>348</v>
      </c>
      <c r="D48" s="192" t="s">
        <v>225</v>
      </c>
      <c r="E48" s="192" t="s">
        <v>218</v>
      </c>
      <c r="G48" s="192">
        <v>1</v>
      </c>
    </row>
    <row r="49" spans="1:7" x14ac:dyDescent="0.25">
      <c r="B49" s="185" t="s">
        <v>350</v>
      </c>
      <c r="D49" s="187" t="s">
        <v>351</v>
      </c>
      <c r="E49" t="s">
        <v>218</v>
      </c>
    </row>
    <row r="50" spans="1:7" x14ac:dyDescent="0.25">
      <c r="B50" s="185" t="s">
        <v>353</v>
      </c>
      <c r="D50" s="187" t="s">
        <v>352</v>
      </c>
      <c r="E50" t="s">
        <v>218</v>
      </c>
    </row>
    <row r="51" spans="1:7" s="192" customFormat="1" x14ac:dyDescent="0.25">
      <c r="A51" s="192" t="s">
        <v>130</v>
      </c>
      <c r="B51" s="193" t="s">
        <v>354</v>
      </c>
      <c r="D51" s="192" t="s">
        <v>226</v>
      </c>
      <c r="E51" s="192" t="s">
        <v>218</v>
      </c>
      <c r="G51" s="192">
        <v>1</v>
      </c>
    </row>
    <row r="52" spans="1:7" s="194" customFormat="1" x14ac:dyDescent="0.25">
      <c r="B52" s="195" t="s">
        <v>356</v>
      </c>
      <c r="D52" s="194" t="s">
        <v>355</v>
      </c>
      <c r="E52" s="194" t="s">
        <v>218</v>
      </c>
    </row>
    <row r="53" spans="1:7" s="194" customFormat="1" x14ac:dyDescent="0.25">
      <c r="B53" s="195" t="s">
        <v>357</v>
      </c>
      <c r="D53" s="194" t="s">
        <v>358</v>
      </c>
      <c r="E53" s="194" t="s">
        <v>218</v>
      </c>
    </row>
    <row r="54" spans="1:7" s="192" customFormat="1" x14ac:dyDescent="0.25">
      <c r="A54" s="192" t="s">
        <v>130</v>
      </c>
      <c r="B54" s="193" t="s">
        <v>359</v>
      </c>
      <c r="D54" s="192" t="s">
        <v>400</v>
      </c>
      <c r="E54" s="192" t="s">
        <v>222</v>
      </c>
      <c r="G54" s="192">
        <v>1</v>
      </c>
    </row>
    <row r="55" spans="1:7" x14ac:dyDescent="0.25">
      <c r="B55" s="185" t="s">
        <v>361</v>
      </c>
      <c r="D55" t="s">
        <v>360</v>
      </c>
      <c r="E55" s="194" t="s">
        <v>363</v>
      </c>
      <c r="G55">
        <v>0</v>
      </c>
    </row>
    <row r="56" spans="1:7" x14ac:dyDescent="0.25">
      <c r="B56" s="193" t="s">
        <v>362</v>
      </c>
      <c r="D56" t="s">
        <v>364</v>
      </c>
      <c r="E56" s="194" t="s">
        <v>222</v>
      </c>
    </row>
    <row r="57" spans="1:7" x14ac:dyDescent="0.25">
      <c r="B57" s="185" t="s">
        <v>365</v>
      </c>
      <c r="D57" t="s">
        <v>229</v>
      </c>
      <c r="E57" s="194" t="s">
        <v>222</v>
      </c>
      <c r="G57">
        <v>1</v>
      </c>
    </row>
    <row r="58" spans="1:7" x14ac:dyDescent="0.25">
      <c r="B58" s="193" t="s">
        <v>369</v>
      </c>
      <c r="D58" t="s">
        <v>230</v>
      </c>
      <c r="E58" t="s">
        <v>222</v>
      </c>
      <c r="G58">
        <v>1</v>
      </c>
    </row>
    <row r="59" spans="1:7" x14ac:dyDescent="0.25">
      <c r="B59" s="185" t="s">
        <v>370</v>
      </c>
      <c r="D59" t="s">
        <v>235</v>
      </c>
      <c r="E59" t="s">
        <v>222</v>
      </c>
      <c r="G59">
        <v>1</v>
      </c>
    </row>
    <row r="60" spans="1:7" x14ac:dyDescent="0.25">
      <c r="B60" s="193" t="s">
        <v>372</v>
      </c>
      <c r="D60" t="s">
        <v>237</v>
      </c>
      <c r="E60" t="s">
        <v>222</v>
      </c>
      <c r="F60" t="s">
        <v>231</v>
      </c>
      <c r="G60">
        <v>2</v>
      </c>
    </row>
    <row r="61" spans="1:7" x14ac:dyDescent="0.25">
      <c r="B61" s="185" t="s">
        <v>371</v>
      </c>
      <c r="D61" t="s">
        <v>443</v>
      </c>
      <c r="E61" t="s">
        <v>222</v>
      </c>
      <c r="F61" t="s">
        <v>231</v>
      </c>
      <c r="G61">
        <v>2</v>
      </c>
    </row>
    <row r="62" spans="1:7" x14ac:dyDescent="0.25">
      <c r="B62" s="193" t="s">
        <v>373</v>
      </c>
      <c r="D62" t="s">
        <v>234</v>
      </c>
      <c r="E62" t="s">
        <v>222</v>
      </c>
      <c r="F62" t="s">
        <v>231</v>
      </c>
      <c r="G62">
        <v>2</v>
      </c>
    </row>
    <row r="63" spans="1:7" x14ac:dyDescent="0.25">
      <c r="B63" s="185" t="s">
        <v>445</v>
      </c>
      <c r="D63" t="s">
        <v>444</v>
      </c>
      <c r="E63" t="s">
        <v>222</v>
      </c>
      <c r="G63">
        <v>5</v>
      </c>
    </row>
    <row r="64" spans="1:7" x14ac:dyDescent="0.25">
      <c r="B64" s="193"/>
    </row>
    <row r="65" spans="1:7" s="192" customFormat="1" x14ac:dyDescent="0.25">
      <c r="A65" s="192" t="s">
        <v>130</v>
      </c>
      <c r="B65" s="193" t="s">
        <v>366</v>
      </c>
      <c r="D65" s="192" t="s">
        <v>401</v>
      </c>
      <c r="E65" s="192" t="s">
        <v>218</v>
      </c>
      <c r="G65" s="192">
        <v>1</v>
      </c>
    </row>
    <row r="66" spans="1:7" x14ac:dyDescent="0.25">
      <c r="B66" s="195" t="s">
        <v>388</v>
      </c>
      <c r="D66" t="s">
        <v>395</v>
      </c>
      <c r="E66" s="194"/>
    </row>
    <row r="67" spans="1:7" x14ac:dyDescent="0.25">
      <c r="B67" s="195" t="s">
        <v>389</v>
      </c>
      <c r="D67" t="s">
        <v>381</v>
      </c>
      <c r="E67" s="194"/>
    </row>
    <row r="68" spans="1:7" x14ac:dyDescent="0.25">
      <c r="B68" s="195" t="s">
        <v>390</v>
      </c>
      <c r="D68" t="s">
        <v>383</v>
      </c>
      <c r="E68" s="194"/>
    </row>
    <row r="69" spans="1:7" x14ac:dyDescent="0.25">
      <c r="B69" s="195" t="s">
        <v>391</v>
      </c>
      <c r="D69" t="s">
        <v>384</v>
      </c>
      <c r="E69" s="194"/>
    </row>
    <row r="70" spans="1:7" x14ac:dyDescent="0.25">
      <c r="B70" s="195" t="s">
        <v>392</v>
      </c>
      <c r="D70" t="s">
        <v>385</v>
      </c>
      <c r="E70" s="194"/>
    </row>
    <row r="71" spans="1:7" x14ac:dyDescent="0.25">
      <c r="B71" s="195" t="s">
        <v>393</v>
      </c>
      <c r="D71" t="s">
        <v>386</v>
      </c>
      <c r="E71" s="194"/>
    </row>
    <row r="72" spans="1:7" x14ac:dyDescent="0.25">
      <c r="B72" s="195" t="s">
        <v>394</v>
      </c>
      <c r="D72" t="s">
        <v>397</v>
      </c>
      <c r="E72" s="194"/>
    </row>
    <row r="73" spans="1:7" x14ac:dyDescent="0.25">
      <c r="B73" s="195" t="s">
        <v>398</v>
      </c>
      <c r="D73" t="s">
        <v>387</v>
      </c>
    </row>
    <row r="74" spans="1:7" x14ac:dyDescent="0.25">
      <c r="B74" s="195" t="s">
        <v>399</v>
      </c>
      <c r="D74" t="s">
        <v>396</v>
      </c>
    </row>
    <row r="75" spans="1:7" s="192" customFormat="1" x14ac:dyDescent="0.25">
      <c r="A75" s="192" t="s">
        <v>130</v>
      </c>
      <c r="B75" s="193" t="s">
        <v>367</v>
      </c>
      <c r="D75" s="192" t="s">
        <v>403</v>
      </c>
    </row>
    <row r="76" spans="1:7" x14ac:dyDescent="0.25">
      <c r="B76" s="185" t="s">
        <v>368</v>
      </c>
      <c r="D76" t="s">
        <v>459</v>
      </c>
      <c r="E76" t="s">
        <v>222</v>
      </c>
      <c r="G76">
        <v>1</v>
      </c>
    </row>
    <row r="77" spans="1:7" x14ac:dyDescent="0.25">
      <c r="B77" s="193" t="s">
        <v>407</v>
      </c>
      <c r="D77" t="s">
        <v>404</v>
      </c>
      <c r="E77" t="s">
        <v>222</v>
      </c>
      <c r="F77" t="s">
        <v>231</v>
      </c>
      <c r="G77">
        <v>2</v>
      </c>
    </row>
    <row r="78" spans="1:7" x14ac:dyDescent="0.25">
      <c r="B78" s="193" t="s">
        <v>433</v>
      </c>
      <c r="D78" t="s">
        <v>434</v>
      </c>
      <c r="E78" t="s">
        <v>222</v>
      </c>
      <c r="G78">
        <v>1</v>
      </c>
    </row>
    <row r="79" spans="1:7" x14ac:dyDescent="0.25">
      <c r="B79" s="193"/>
    </row>
    <row r="80" spans="1:7" s="192" customFormat="1" x14ac:dyDescent="0.25">
      <c r="A80" s="192" t="s">
        <v>130</v>
      </c>
      <c r="B80" s="193" t="s">
        <v>374</v>
      </c>
      <c r="D80" s="192" t="s">
        <v>405</v>
      </c>
    </row>
    <row r="81" spans="1:7" x14ac:dyDescent="0.25">
      <c r="B81" s="185" t="s">
        <v>376</v>
      </c>
      <c r="D81" t="s">
        <v>457</v>
      </c>
      <c r="E81" t="s">
        <v>222</v>
      </c>
      <c r="G81">
        <v>1</v>
      </c>
    </row>
    <row r="82" spans="1:7" x14ac:dyDescent="0.25">
      <c r="B82" s="195" t="s">
        <v>408</v>
      </c>
      <c r="D82" t="s">
        <v>404</v>
      </c>
      <c r="E82" t="s">
        <v>222</v>
      </c>
      <c r="F82" t="s">
        <v>231</v>
      </c>
      <c r="G82">
        <v>2</v>
      </c>
    </row>
    <row r="83" spans="1:7" s="192" customFormat="1" x14ac:dyDescent="0.25">
      <c r="A83" s="192" t="s">
        <v>130</v>
      </c>
      <c r="B83" s="193" t="s">
        <v>377</v>
      </c>
      <c r="D83" s="192" t="s">
        <v>406</v>
      </c>
    </row>
    <row r="84" spans="1:7" ht="16.5" customHeight="1" x14ac:dyDescent="0.25">
      <c r="B84" s="185" t="s">
        <v>379</v>
      </c>
      <c r="D84" s="197" t="s">
        <v>458</v>
      </c>
      <c r="E84" t="s">
        <v>222</v>
      </c>
      <c r="G84">
        <v>1</v>
      </c>
    </row>
    <row r="85" spans="1:7" x14ac:dyDescent="0.25">
      <c r="B85" s="185" t="s">
        <v>380</v>
      </c>
      <c r="D85" t="s">
        <v>375</v>
      </c>
      <c r="E85" t="s">
        <v>218</v>
      </c>
      <c r="G85">
        <v>1</v>
      </c>
    </row>
    <row r="86" spans="1:7" x14ac:dyDescent="0.25">
      <c r="B86" s="185" t="s">
        <v>409</v>
      </c>
      <c r="D86" t="s">
        <v>404</v>
      </c>
      <c r="E86" t="s">
        <v>222</v>
      </c>
      <c r="F86" t="s">
        <v>231</v>
      </c>
      <c r="G86">
        <v>2</v>
      </c>
    </row>
    <row r="87" spans="1:7" s="192" customFormat="1" x14ac:dyDescent="0.25">
      <c r="A87" s="192" t="s">
        <v>130</v>
      </c>
      <c r="B87" s="193" t="s">
        <v>410</v>
      </c>
      <c r="D87" s="192" t="s">
        <v>402</v>
      </c>
    </row>
    <row r="88" spans="1:7" x14ac:dyDescent="0.25">
      <c r="B88" s="185" t="s">
        <v>411</v>
      </c>
      <c r="D88" t="s">
        <v>378</v>
      </c>
      <c r="E88" t="s">
        <v>222</v>
      </c>
      <c r="G88">
        <v>1</v>
      </c>
    </row>
    <row r="89" spans="1:7" x14ac:dyDescent="0.25">
      <c r="B89" s="185" t="s">
        <v>412</v>
      </c>
      <c r="D89" t="s">
        <v>382</v>
      </c>
      <c r="E89" t="s">
        <v>222</v>
      </c>
      <c r="G89">
        <v>1</v>
      </c>
    </row>
    <row r="90" spans="1:7" x14ac:dyDescent="0.25">
      <c r="B90" s="185" t="s">
        <v>413</v>
      </c>
      <c r="D90" t="s">
        <v>236</v>
      </c>
      <c r="E90" t="s">
        <v>222</v>
      </c>
      <c r="G90">
        <v>1</v>
      </c>
    </row>
    <row r="92" spans="1:7" s="192" customFormat="1" x14ac:dyDescent="0.25">
      <c r="A92" s="192" t="s">
        <v>2</v>
      </c>
      <c r="B92" s="193" t="s">
        <v>414</v>
      </c>
      <c r="D92" s="192" t="s">
        <v>242</v>
      </c>
    </row>
    <row r="93" spans="1:7" x14ac:dyDescent="0.25">
      <c r="B93" s="185" t="s">
        <v>421</v>
      </c>
      <c r="D93" t="s">
        <v>419</v>
      </c>
    </row>
    <row r="94" spans="1:7" x14ac:dyDescent="0.25">
      <c r="B94" s="185" t="s">
        <v>422</v>
      </c>
      <c r="D94" t="s">
        <v>420</v>
      </c>
    </row>
    <row r="95" spans="1:7" x14ac:dyDescent="0.25">
      <c r="B95" s="185" t="s">
        <v>424</v>
      </c>
      <c r="D95" t="s">
        <v>423</v>
      </c>
    </row>
    <row r="96" spans="1:7" x14ac:dyDescent="0.25">
      <c r="B96" s="185" t="s">
        <v>425</v>
      </c>
      <c r="D96" t="s">
        <v>426</v>
      </c>
    </row>
    <row r="98" spans="1:7" s="192" customFormat="1" x14ac:dyDescent="0.25">
      <c r="A98" s="192" t="s">
        <v>2</v>
      </c>
      <c r="B98" s="193" t="s">
        <v>415</v>
      </c>
      <c r="D98" s="192" t="s">
        <v>243</v>
      </c>
    </row>
    <row r="99" spans="1:7" x14ac:dyDescent="0.25">
      <c r="B99" s="185" t="s">
        <v>428</v>
      </c>
      <c r="D99" t="s">
        <v>427</v>
      </c>
      <c r="E99" t="s">
        <v>218</v>
      </c>
      <c r="G99">
        <v>1</v>
      </c>
    </row>
    <row r="101" spans="1:7" s="192" customFormat="1" x14ac:dyDescent="0.25">
      <c r="A101" s="192" t="s">
        <v>2</v>
      </c>
      <c r="B101" s="193" t="s">
        <v>416</v>
      </c>
      <c r="D101" s="192" t="s">
        <v>244</v>
      </c>
    </row>
    <row r="102" spans="1:7" x14ac:dyDescent="0.25">
      <c r="B102" s="185" t="s">
        <v>431</v>
      </c>
      <c r="D102" t="s">
        <v>429</v>
      </c>
      <c r="E102" t="s">
        <v>218</v>
      </c>
      <c r="G102">
        <v>1</v>
      </c>
    </row>
    <row r="103" spans="1:7" x14ac:dyDescent="0.25">
      <c r="B103" s="185" t="s">
        <v>432</v>
      </c>
      <c r="D103" t="s">
        <v>430</v>
      </c>
      <c r="E103" t="s">
        <v>218</v>
      </c>
      <c r="G103">
        <v>1</v>
      </c>
    </row>
    <row r="104" spans="1:7" x14ac:dyDescent="0.25">
      <c r="D104" t="s">
        <v>435</v>
      </c>
    </row>
    <row r="105" spans="1:7" x14ac:dyDescent="0.25">
      <c r="D105" t="s">
        <v>436</v>
      </c>
    </row>
    <row r="106" spans="1:7" s="192" customFormat="1" x14ac:dyDescent="0.25">
      <c r="A106" s="192" t="s">
        <v>2</v>
      </c>
      <c r="B106" s="193" t="s">
        <v>417</v>
      </c>
      <c r="D106" s="192" t="s">
        <v>245</v>
      </c>
      <c r="E106" s="192" t="s">
        <v>218</v>
      </c>
      <c r="G106" s="192">
        <v>1</v>
      </c>
    </row>
    <row r="109" spans="1:7" s="192" customFormat="1" x14ac:dyDescent="0.25">
      <c r="A109" s="192" t="s">
        <v>2</v>
      </c>
      <c r="B109" s="193" t="s">
        <v>418</v>
      </c>
      <c r="D109" s="192" t="s">
        <v>246</v>
      </c>
      <c r="G109" s="192">
        <v>1</v>
      </c>
    </row>
    <row r="110" spans="1:7" s="192" customFormat="1" x14ac:dyDescent="0.25">
      <c r="B110" s="193" t="s">
        <v>442</v>
      </c>
      <c r="D110" s="192" t="s">
        <v>441</v>
      </c>
    </row>
    <row r="111" spans="1:7" s="192" customFormat="1" x14ac:dyDescent="0.25">
      <c r="B111" s="193"/>
    </row>
    <row r="112" spans="1:7" s="192" customFormat="1" x14ac:dyDescent="0.25">
      <c r="B112" s="193"/>
    </row>
    <row r="113" spans="1:7" s="192" customFormat="1" x14ac:dyDescent="0.25">
      <c r="B113" s="193"/>
    </row>
    <row r="114" spans="1:7" s="192" customFormat="1" x14ac:dyDescent="0.25">
      <c r="B114" s="193"/>
    </row>
    <row r="115" spans="1:7" s="192" customFormat="1" x14ac:dyDescent="0.25">
      <c r="A115" s="192" t="s">
        <v>2</v>
      </c>
      <c r="B115" s="193" t="s">
        <v>437</v>
      </c>
      <c r="D115" s="192" t="s">
        <v>438</v>
      </c>
      <c r="G115" s="192">
        <v>1</v>
      </c>
    </row>
    <row r="116" spans="1:7" s="192" customFormat="1" x14ac:dyDescent="0.25">
      <c r="B116" s="196" t="s">
        <v>440</v>
      </c>
      <c r="D116" t="s">
        <v>436</v>
      </c>
    </row>
    <row r="117" spans="1:7" s="192" customFormat="1" x14ac:dyDescent="0.25">
      <c r="B117" s="196" t="s">
        <v>439</v>
      </c>
      <c r="D117" t="s">
        <v>429</v>
      </c>
    </row>
    <row r="118" spans="1:7" s="192" customFormat="1" x14ac:dyDescent="0.25">
      <c r="B118" s="193"/>
    </row>
    <row r="119" spans="1:7" x14ac:dyDescent="0.25">
      <c r="A119" s="182" t="s">
        <v>448</v>
      </c>
      <c r="B119" s="184" t="s">
        <v>446</v>
      </c>
      <c r="D119" s="182" t="s">
        <v>447</v>
      </c>
      <c r="G119">
        <v>1</v>
      </c>
    </row>
    <row r="120" spans="1:7" x14ac:dyDescent="0.25">
      <c r="A120" s="182"/>
      <c r="B120" s="196" t="s">
        <v>450</v>
      </c>
      <c r="D120" t="s">
        <v>449</v>
      </c>
      <c r="E120" t="s">
        <v>222</v>
      </c>
      <c r="G120">
        <v>1</v>
      </c>
    </row>
    <row r="121" spans="1:7" x14ac:dyDescent="0.25">
      <c r="A121" s="182"/>
      <c r="B121" s="196" t="s">
        <v>451</v>
      </c>
      <c r="D121" t="s">
        <v>452</v>
      </c>
      <c r="E121" t="s">
        <v>453</v>
      </c>
    </row>
    <row r="122" spans="1:7" x14ac:dyDescent="0.25">
      <c r="A122" s="182"/>
      <c r="B122" s="184"/>
    </row>
    <row r="123" spans="1:7" x14ac:dyDescent="0.25">
      <c r="D123" t="s">
        <v>252</v>
      </c>
      <c r="G123">
        <v>1</v>
      </c>
    </row>
    <row r="124" spans="1:7" x14ac:dyDescent="0.25">
      <c r="D124" t="s">
        <v>255</v>
      </c>
      <c r="G124">
        <v>1</v>
      </c>
    </row>
    <row r="125" spans="1:7" x14ac:dyDescent="0.25">
      <c r="D125" t="s">
        <v>256</v>
      </c>
      <c r="G125">
        <v>1</v>
      </c>
    </row>
    <row r="126" spans="1:7" x14ac:dyDescent="0.25">
      <c r="A126" t="s">
        <v>454</v>
      </c>
      <c r="D126" t="s">
        <v>258</v>
      </c>
      <c r="G126">
        <v>1</v>
      </c>
    </row>
    <row r="127" spans="1:7" x14ac:dyDescent="0.25">
      <c r="A127" t="s">
        <v>454</v>
      </c>
      <c r="D127" t="s">
        <v>259</v>
      </c>
      <c r="G127">
        <v>1</v>
      </c>
    </row>
    <row r="128" spans="1:7" x14ac:dyDescent="0.25">
      <c r="A128" t="s">
        <v>454</v>
      </c>
      <c r="D128" t="s">
        <v>260</v>
      </c>
      <c r="G128">
        <v>1</v>
      </c>
    </row>
    <row r="129" spans="1:7" x14ac:dyDescent="0.25">
      <c r="A129" t="s">
        <v>454</v>
      </c>
      <c r="D129" t="s">
        <v>261</v>
      </c>
      <c r="G129">
        <v>1</v>
      </c>
    </row>
    <row r="130" spans="1:7" x14ac:dyDescent="0.25">
      <c r="A130" t="s">
        <v>454</v>
      </c>
      <c r="D130" t="s">
        <v>262</v>
      </c>
      <c r="G130">
        <v>1</v>
      </c>
    </row>
    <row r="131" spans="1:7" x14ac:dyDescent="0.25">
      <c r="A131" t="s">
        <v>454</v>
      </c>
      <c r="D131" t="s">
        <v>263</v>
      </c>
      <c r="G131">
        <v>1</v>
      </c>
    </row>
    <row r="132" spans="1:7" x14ac:dyDescent="0.25">
      <c r="A132" t="s">
        <v>454</v>
      </c>
      <c r="D132" t="s">
        <v>265</v>
      </c>
      <c r="G132">
        <v>1</v>
      </c>
    </row>
    <row r="133" spans="1:7" x14ac:dyDescent="0.25">
      <c r="D133" t="s">
        <v>269</v>
      </c>
      <c r="G133">
        <v>1</v>
      </c>
    </row>
    <row r="134" spans="1:7" x14ac:dyDescent="0.25">
      <c r="D134" t="s">
        <v>270</v>
      </c>
      <c r="G134">
        <v>1</v>
      </c>
    </row>
    <row r="135" spans="1:7" x14ac:dyDescent="0.25">
      <c r="D135" t="s">
        <v>271</v>
      </c>
      <c r="G135">
        <v>1</v>
      </c>
    </row>
    <row r="136" spans="1:7" x14ac:dyDescent="0.25">
      <c r="D136" t="s">
        <v>273</v>
      </c>
      <c r="G136">
        <v>1</v>
      </c>
    </row>
    <row r="137" spans="1:7" x14ac:dyDescent="0.25">
      <c r="D137" t="s">
        <v>274</v>
      </c>
      <c r="G137">
        <v>1</v>
      </c>
    </row>
    <row r="138" spans="1:7" x14ac:dyDescent="0.25">
      <c r="D138" t="s">
        <v>455</v>
      </c>
      <c r="E138" t="s">
        <v>222</v>
      </c>
      <c r="F138" t="s">
        <v>223</v>
      </c>
      <c r="G138">
        <v>3</v>
      </c>
    </row>
    <row r="139" spans="1:7" x14ac:dyDescent="0.25">
      <c r="D139" t="s">
        <v>238</v>
      </c>
      <c r="E139" t="s">
        <v>218</v>
      </c>
      <c r="F139" t="s">
        <v>239</v>
      </c>
      <c r="G139">
        <v>2</v>
      </c>
    </row>
    <row r="140" spans="1:7" x14ac:dyDescent="0.25">
      <c r="D140" t="s">
        <v>240</v>
      </c>
      <c r="E140" t="s">
        <v>218</v>
      </c>
      <c r="F140" t="s">
        <v>241</v>
      </c>
      <c r="G140">
        <v>2</v>
      </c>
    </row>
    <row r="141" spans="1:7" x14ac:dyDescent="0.25">
      <c r="D141" t="s">
        <v>247</v>
      </c>
      <c r="G141">
        <v>3</v>
      </c>
    </row>
    <row r="142" spans="1:7" x14ac:dyDescent="0.25">
      <c r="D142" t="s">
        <v>456</v>
      </c>
      <c r="G142">
        <v>5</v>
      </c>
    </row>
    <row r="143" spans="1:7" x14ac:dyDescent="0.25">
      <c r="D143" t="s">
        <v>266</v>
      </c>
      <c r="G143">
        <v>5</v>
      </c>
    </row>
    <row r="144" spans="1:7" x14ac:dyDescent="0.25">
      <c r="D144" t="s">
        <v>267</v>
      </c>
      <c r="G144">
        <v>5</v>
      </c>
    </row>
    <row r="145" spans="4:7" x14ac:dyDescent="0.25">
      <c r="D145" t="s">
        <v>268</v>
      </c>
      <c r="G145">
        <v>5</v>
      </c>
    </row>
    <row r="146" spans="4:7" x14ac:dyDescent="0.25">
      <c r="D146" t="s">
        <v>275</v>
      </c>
      <c r="G146">
        <v>5</v>
      </c>
    </row>
    <row r="147" spans="4:7" x14ac:dyDescent="0.25">
      <c r="D147" t="s">
        <v>276</v>
      </c>
      <c r="G147">
        <v>5</v>
      </c>
    </row>
    <row r="148" spans="4:7" x14ac:dyDescent="0.25">
      <c r="D148" t="s">
        <v>282</v>
      </c>
      <c r="G148">
        <v>0</v>
      </c>
    </row>
    <row r="149" spans="4:7" x14ac:dyDescent="0.25">
      <c r="D149" t="s">
        <v>283</v>
      </c>
      <c r="E149" t="s">
        <v>218</v>
      </c>
      <c r="F149" t="s">
        <v>241</v>
      </c>
      <c r="G149">
        <v>1</v>
      </c>
    </row>
    <row r="150" spans="4:7" x14ac:dyDescent="0.25">
      <c r="D150" t="s">
        <v>284</v>
      </c>
      <c r="E150" t="s">
        <v>218</v>
      </c>
      <c r="G150">
        <v>0</v>
      </c>
    </row>
    <row r="151" spans="4:7" x14ac:dyDescent="0.25">
      <c r="D151" t="s">
        <v>290</v>
      </c>
      <c r="G151">
        <v>0</v>
      </c>
    </row>
    <row r="152" spans="4:7" x14ac:dyDescent="0.25">
      <c r="D152" t="s">
        <v>286</v>
      </c>
      <c r="G152">
        <v>0</v>
      </c>
    </row>
    <row r="153" spans="4:7" x14ac:dyDescent="0.25">
      <c r="D153" t="s">
        <v>285</v>
      </c>
      <c r="E153" t="s">
        <v>218</v>
      </c>
      <c r="G153">
        <v>1</v>
      </c>
    </row>
    <row r="154" spans="4:7" x14ac:dyDescent="0.25">
      <c r="D154" s="198" t="s">
        <v>460</v>
      </c>
    </row>
    <row r="155" spans="4:7" x14ac:dyDescent="0.25">
      <c r="D155" s="198" t="s">
        <v>461</v>
      </c>
    </row>
    <row r="156" spans="4:7" x14ac:dyDescent="0.25">
      <c r="D156" t="s">
        <v>277</v>
      </c>
    </row>
    <row r="157" spans="4:7" x14ac:dyDescent="0.25">
      <c r="D157" t="s">
        <v>278</v>
      </c>
    </row>
    <row r="158" spans="4:7" x14ac:dyDescent="0.25">
      <c r="D158" t="s">
        <v>279</v>
      </c>
    </row>
    <row r="159" spans="4:7" x14ac:dyDescent="0.25">
      <c r="D159" t="s">
        <v>280</v>
      </c>
    </row>
    <row r="160" spans="4:7" x14ac:dyDescent="0.25">
      <c r="D160" t="s">
        <v>281</v>
      </c>
    </row>
    <row r="162" spans="1:7" x14ac:dyDescent="0.25">
      <c r="A162" t="s">
        <v>464</v>
      </c>
      <c r="D162" s="116" t="s">
        <v>161</v>
      </c>
    </row>
    <row r="163" spans="1:7" x14ac:dyDescent="0.25">
      <c r="A163" t="s">
        <v>464</v>
      </c>
      <c r="D163" s="117" t="s">
        <v>203</v>
      </c>
      <c r="G163">
        <v>0</v>
      </c>
    </row>
    <row r="164" spans="1:7" ht="28.5" x14ac:dyDescent="0.25">
      <c r="A164" t="s">
        <v>464</v>
      </c>
      <c r="D164" s="118" t="s">
        <v>162</v>
      </c>
    </row>
    <row r="165" spans="1:7" x14ac:dyDescent="0.25">
      <c r="A165" t="s">
        <v>464</v>
      </c>
      <c r="B165" s="185" t="s">
        <v>465</v>
      </c>
      <c r="D165" s="119" t="s">
        <v>140</v>
      </c>
    </row>
    <row r="173" spans="1:7" x14ac:dyDescent="0.25">
      <c r="D173" s="17" t="s">
        <v>158</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2013-11-27T19:51:50Z</dcterms:modified>
</cp:coreProperties>
</file>